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serr\Documents\PAVIMENTAÇÃO MORRO DO PIOLHO\"/>
    </mc:Choice>
  </mc:AlternateContent>
  <bookViews>
    <workbookView xWindow="-120" yWindow="-120" windowWidth="20730" windowHeight="11160" activeTab="2"/>
  </bookViews>
  <sheets>
    <sheet name="ORÇAMENTO" sheetId="1" r:id="rId1"/>
    <sheet name="BDI" sheetId="9" r:id="rId2"/>
    <sheet name="CRONOGRAMA " sheetId="10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4" i="10" l="1"/>
  <c r="H43" i="10"/>
  <c r="H33" i="1"/>
  <c r="H29" i="1"/>
  <c r="H8" i="1"/>
  <c r="H9" i="1"/>
  <c r="H37" i="1" l="1"/>
  <c r="H36" i="1"/>
  <c r="H38" i="1" s="1"/>
  <c r="H35" i="1"/>
  <c r="H34" i="1"/>
  <c r="H24" i="1"/>
  <c r="H49" i="10" l="1"/>
  <c r="F50" i="10"/>
  <c r="H48" i="10"/>
  <c r="D50" i="10"/>
  <c r="H50" i="10" l="1"/>
  <c r="H16" i="1" l="1"/>
  <c r="H21" i="1"/>
  <c r="H23" i="1"/>
  <c r="H22" i="1"/>
  <c r="H15" i="1"/>
  <c r="H14" i="1"/>
  <c r="H28" i="1"/>
  <c r="H26" i="1"/>
  <c r="H13" i="1"/>
  <c r="H11" i="1"/>
  <c r="B17" i="9"/>
  <c r="B9" i="9"/>
  <c r="D18" i="9" s="1"/>
  <c r="H10" i="1" l="1"/>
  <c r="H25" i="1"/>
  <c r="H32" i="1"/>
  <c r="H30" i="1"/>
  <c r="H12" i="1"/>
  <c r="H27" i="1"/>
  <c r="H20" i="1"/>
  <c r="H19" i="1"/>
  <c r="H18" i="1"/>
  <c r="H17" i="1" l="1"/>
  <c r="H31" i="1"/>
  <c r="H39" i="1" l="1"/>
  <c r="H40" i="1" s="1"/>
</calcChain>
</file>

<file path=xl/sharedStrings.xml><?xml version="1.0" encoding="utf-8"?>
<sst xmlns="http://schemas.openxmlformats.org/spreadsheetml/2006/main" count="289" uniqueCount="199">
  <si>
    <t>PLANILHA ORÇAMENTÁRIA</t>
  </si>
  <si>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</si>
  <si>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</si>
  <si>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</si>
  <si>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</si>
  <si>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</si>
  <si>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</si>
  <si>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</si>
  <si>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</si>
  <si>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 xml:space="preserve">  PREFEITURA MUNICIPAL DE PEDRO DE TOLEDO</t>
  </si>
  <si>
    <t>Administração 2017-2020</t>
  </si>
  <si>
    <t>DER</t>
  </si>
  <si>
    <t>JEFERSON SERRADILHA SCHUINDT</t>
  </si>
  <si>
    <t>DIRETOR DO DEPARTAMENTO DE OBRA</t>
  </si>
  <si>
    <t>CREA5069992012</t>
  </si>
  <si>
    <t>SINAP</t>
  </si>
  <si>
    <t>m²</t>
  </si>
  <si>
    <t>m³</t>
  </si>
  <si>
    <t>Imprimadura betuminosa ligante</t>
  </si>
  <si>
    <t>m</t>
  </si>
  <si>
    <t xml:space="preserve">1.0 </t>
  </si>
  <si>
    <t>1.1</t>
  </si>
  <si>
    <t>2.0</t>
  </si>
  <si>
    <t>2.1</t>
  </si>
  <si>
    <t>2.3</t>
  </si>
  <si>
    <t>3.0</t>
  </si>
  <si>
    <t>DRENAGEM DE ÁGUA PLUVIAL</t>
  </si>
  <si>
    <t>1.2</t>
  </si>
  <si>
    <t>3.1</t>
  </si>
  <si>
    <t>Escavação necânica de vala em material de 2A. Categoria até 2m de profundidade com utilização de escavadeira hidráulica</t>
  </si>
  <si>
    <t>CPOS</t>
  </si>
  <si>
    <t>3.2</t>
  </si>
  <si>
    <t>3.3</t>
  </si>
  <si>
    <t>Execução de sarjeta de concreto usinado, moldada in loco com 30 cm de base e 15 cm de altura</t>
  </si>
  <si>
    <t>4.0</t>
  </si>
  <si>
    <t>23.05.02.99</t>
  </si>
  <si>
    <t>23.05.01.99</t>
  </si>
  <si>
    <t>Imprimadura betuminosa Impermeabilizante</t>
  </si>
  <si>
    <t>Camada rolamento - (CBUQ) - CAMADA DE 5 CM</t>
  </si>
  <si>
    <t>CAMADA DE ROLAMENTO</t>
  </si>
  <si>
    <t xml:space="preserve">TOTAL GERAL </t>
  </si>
  <si>
    <t>1.3</t>
  </si>
  <si>
    <t xml:space="preserve">CRONOGRAMA FÍSICO FINANCEIRO </t>
  </si>
  <si>
    <t>1.0</t>
  </si>
  <si>
    <t>1.4</t>
  </si>
  <si>
    <t>1.5</t>
  </si>
  <si>
    <t>1.6</t>
  </si>
  <si>
    <t>PRAZO PROPOSTO</t>
  </si>
  <si>
    <t>SERVIÇOS</t>
  </si>
  <si>
    <t>1ª ETAPA</t>
  </si>
  <si>
    <t>2ª ETAPA</t>
  </si>
  <si>
    <t>RECURSOS ESTADUAIS</t>
  </si>
  <si>
    <t>RECURSOS PRÓPRIO</t>
  </si>
  <si>
    <t>OBJETO :</t>
  </si>
  <si>
    <t>UNIDADE</t>
  </si>
  <si>
    <t>R$</t>
  </si>
  <si>
    <t>5.0</t>
  </si>
  <si>
    <t>6.0</t>
  </si>
  <si>
    <t>unid.</t>
  </si>
  <si>
    <t>7.0</t>
  </si>
  <si>
    <t>8.0</t>
  </si>
  <si>
    <t>9.0</t>
  </si>
  <si>
    <t>10.0</t>
  </si>
  <si>
    <t>COMPOSIÇÃO DO BDI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</si>
  <si>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</si>
  <si>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</si>
  <si>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</si>
  <si>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</si>
  <si>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</si>
  <si>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</si>
  <si>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S - Seguro + Garantia</t>
  </si>
  <si>
    <t>R - Risco</t>
  </si>
  <si>
    <t>G - Garantia</t>
  </si>
  <si>
    <t>DF - Despesas financeiras</t>
  </si>
  <si>
    <t>L - Lucro</t>
  </si>
  <si>
    <t xml:space="preserve">                                      BDI</t>
  </si>
  <si>
    <t>Fórmula para estipulação do BDI - Acórdão Nº 036.076/2011-2  - TCU - Plenário</t>
  </si>
  <si>
    <t>BDI =</t>
  </si>
  <si>
    <t>(1+AC+S+R)x(1+DF)x(1+L)</t>
  </si>
  <si>
    <t xml:space="preserve"> = -1</t>
  </si>
  <si>
    <t>(1-I )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</si>
  <si>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</si>
  <si>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</si>
  <si>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</si>
  <si>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</si>
  <si>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</si>
  <si>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</si>
  <si>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</si>
  <si>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</si>
  <si>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</si>
  <si>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</si>
  <si>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</si>
  <si>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</si>
  <si>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</si>
  <si>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</si>
  <si>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</si>
  <si>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>DIRETOR DO DEPARTAMENTO DE OBRAS</t>
  </si>
  <si>
    <t>CREA 5069992012</t>
  </si>
  <si>
    <t>OBRA:  PAVIMENTAÇÃO ASFÁLTICA E DRENAGEM</t>
  </si>
  <si>
    <t>LOCAL: RUA PROFESSORA SUELY PAGANINI RIBEIRO - PEDRO DE TOLEDO - S/P</t>
  </si>
  <si>
    <t>BDI</t>
  </si>
  <si>
    <t>LOCAL: RUA PROFESSORA SUELY PAGANINI RIBEIRO - CENTRO - PEDRO DE TOLEDO S/P</t>
  </si>
  <si>
    <t>Administração 2020-2021</t>
  </si>
  <si>
    <t>Retirada manual de paralelepípedo ou lajota de concreto, inclusive limpeza, carregamento, transporte até 1 quilômetro e descarregamento</t>
  </si>
  <si>
    <t>04.40.050</t>
  </si>
  <si>
    <t>03.01.020</t>
  </si>
  <si>
    <t>1.7</t>
  </si>
  <si>
    <t>Demolição mecanizada de sarjeta ou sarjetão, inclusive fragmentação, carregamento, transporte até 1 quilômetro e descarregamento</t>
  </si>
  <si>
    <t>Abertura de caixa até 25 cm, inclui escavação, compactação, transporte e preparo do sub-leito</t>
  </si>
  <si>
    <t>54.01.400</t>
  </si>
  <si>
    <t>54.01.210</t>
  </si>
  <si>
    <t>Base de brita graduada</t>
  </si>
  <si>
    <t>Guia pré-moldada reta tipo PMSP 100 - fck 25 MPa</t>
  </si>
  <si>
    <t>54.06.040</t>
  </si>
  <si>
    <t>54.06.150</t>
  </si>
  <si>
    <t>Execução de perfil extrusado no local - GS 450</t>
  </si>
  <si>
    <t>23.08.04.03.99 </t>
  </si>
  <si>
    <t xml:space="preserve">SERVIÇOS PRELIMINARES/TERRAPLENAGEM </t>
  </si>
  <si>
    <t>Regularização e compactação mecanizada de superfície, sem controle do proctor normal</t>
  </si>
  <si>
    <t>54.01.010</t>
  </si>
  <si>
    <t>Compactação do subleito mínimo de 95% do PN</t>
  </si>
  <si>
    <t>54.01.050</t>
  </si>
  <si>
    <t>Reaterro compactado mecanizado de vala ou cava com compactador</t>
  </si>
  <si>
    <t>07.11.020</t>
  </si>
  <si>
    <t>Lastro de areia</t>
  </si>
  <si>
    <t>11.18.020</t>
  </si>
  <si>
    <t>Tubo de concreto (PS-1), DN= 400mm</t>
  </si>
  <si>
    <t>46.12.020</t>
  </si>
  <si>
    <t>2.2</t>
  </si>
  <si>
    <t>Boca de lobo dupla tipo PMSP com tampa de concreto</t>
  </si>
  <si>
    <t>2.4</t>
  </si>
  <si>
    <t>49.12.030</t>
  </si>
  <si>
    <t>2.5</t>
  </si>
  <si>
    <t>2.6</t>
  </si>
  <si>
    <t>2.7</t>
  </si>
  <si>
    <t>2.8</t>
  </si>
  <si>
    <r>
      <t xml:space="preserve">Execução de </t>
    </r>
    <r>
      <rPr>
        <b/>
        <sz val="10"/>
        <color theme="1"/>
        <rFont val="Calibri"/>
        <family val="2"/>
        <scheme val="minor"/>
      </rPr>
      <t>SARJETÃO</t>
    </r>
    <r>
      <rPr>
        <sz val="10"/>
        <color theme="1"/>
        <rFont val="Calibri"/>
        <family val="2"/>
        <scheme val="minor"/>
      </rPr>
      <t xml:space="preserve"> de concreto usinado, moldada in loco em trecho reto com 100 cm de base e 20 cm de altura</t>
    </r>
  </si>
  <si>
    <t>2.9</t>
  </si>
  <si>
    <t>08.05.220</t>
  </si>
  <si>
    <t>2.10</t>
  </si>
  <si>
    <t>Manta geotêxtil com resistência à tração longitudinal de 31kN/m e transversal de 27kN/m</t>
  </si>
  <si>
    <t>DATA BASE - SINAP 13/02/2021 - DER 31/12/2020 - CPOS 13/11/2020</t>
  </si>
  <si>
    <t>03.07.010</t>
  </si>
  <si>
    <t>Demolição (levantamento) mecanizada de pavimento asfáltico, inclusive carregamento, transporte até 1 quilômetro e descarregamento</t>
  </si>
  <si>
    <t>INICÍO:  data da assinatura do convênio</t>
  </si>
  <si>
    <t>Prazo de liberação: em 30 dias após a expedição da ordem de serviço</t>
  </si>
  <si>
    <t>Prazo de liberação: em 30 dias após a conclusão da ordem de serviço</t>
  </si>
  <si>
    <t>Boca de lobo simples e dupla</t>
  </si>
  <si>
    <t>11.0</t>
  </si>
  <si>
    <t>Execução de  Sarjetão</t>
  </si>
  <si>
    <t>12.0</t>
  </si>
  <si>
    <t>13.0</t>
  </si>
  <si>
    <t>14.0</t>
  </si>
  <si>
    <t>ASSINATURA________________________________________</t>
  </si>
  <si>
    <t>CREA/CAU: 506992012</t>
  </si>
  <si>
    <t xml:space="preserve">PAVIMENTAÇÃO ASFÁLTICA E DRENAGEM </t>
  </si>
  <si>
    <t xml:space="preserve">MUNICÍPIO: PEDRO DE TOLEDO - S/P                                            LOCAL:  RUA PROFESSORA SUELY PAGANINI RIBEIRO  - CENTRO </t>
  </si>
  <si>
    <t xml:space="preserve">     DATA BASE             SINAP 13/02/2021 -                DER 31/12/2020 -            CPOS 13/11/2020</t>
  </si>
  <si>
    <t>Retirada de paralelepípedo</t>
  </si>
  <si>
    <t>Demolição de sarjeta e sarjetão</t>
  </si>
  <si>
    <t>Abertura de caixa e Regularização</t>
  </si>
  <si>
    <t>Base de  bica graduada e Compactação</t>
  </si>
  <si>
    <t>Demolição mecanizada de pavimento</t>
  </si>
  <si>
    <t xml:space="preserve">Escavação mecanizado , Reaterro e lastro </t>
  </si>
  <si>
    <t>Tubo de concreto de 400mm</t>
  </si>
  <si>
    <t>Manta geotêxtil</t>
  </si>
  <si>
    <t>Guia pré-moldada e execução de sarjate</t>
  </si>
  <si>
    <t>Execução de perfil extrusado</t>
  </si>
  <si>
    <t>Camada de rolamento CBUQ</t>
  </si>
  <si>
    <t>ART/RRT: 28027230210316265</t>
  </si>
  <si>
    <t>2.11</t>
  </si>
  <si>
    <t>49.12.110</t>
  </si>
  <si>
    <t>Poço de visita de 1,60 x 1,60 x 1,60 m - tipo PMSP</t>
  </si>
  <si>
    <t>SINALIZAÇÃO VIÁRIA</t>
  </si>
  <si>
    <t>4.1</t>
  </si>
  <si>
    <t>4.2</t>
  </si>
  <si>
    <t>4.3</t>
  </si>
  <si>
    <t>4.4</t>
  </si>
  <si>
    <t>70.01.010</t>
  </si>
  <si>
    <t>Ondulação transversal - lombada tipo A</t>
  </si>
  <si>
    <t>Sinalização horizontal com tinta vinílica ou acrílica</t>
  </si>
  <si>
    <t>70.02.010</t>
  </si>
  <si>
    <t>70.03.001</t>
  </si>
  <si>
    <t>Placa para sinalização viária em chapa de aço, totalmente refletiva com película IA/IA - área até 2,0 m²</t>
  </si>
  <si>
    <t>70.04.001</t>
  </si>
  <si>
    <t>Coluna simples (PP), diâmetro de 2 1/2" e comprimento de 3,6 m</t>
  </si>
  <si>
    <t xml:space="preserve">Poço de visita </t>
  </si>
  <si>
    <t>15.0</t>
  </si>
  <si>
    <t>16.0</t>
  </si>
  <si>
    <t>sinalização viária</t>
  </si>
  <si>
    <t>02.08.020</t>
  </si>
  <si>
    <t>1.8</t>
  </si>
  <si>
    <t>Placa de identificação para obra</t>
  </si>
  <si>
    <t>Placa de obra</t>
  </si>
  <si>
    <t xml:space="preserve">GOVERNO DO ESTADO DE SÃO PAULO                                                                  SECRETÁRIA DE DESENVOLVIMENTO REGIONAL                                                                          SUBSECRETÁRIA DE CONVÊNIOS COM MUNICÍPIO E ENTIDADES                                                NÃO GOVERNAMENTAIS </t>
  </si>
  <si>
    <r>
      <rPr>
        <b/>
        <sz val="8"/>
        <color theme="1"/>
        <rFont val="Arial"/>
        <family val="2"/>
      </rPr>
      <t>FINAL: 720</t>
    </r>
    <r>
      <rPr>
        <sz val="8"/>
        <color theme="1"/>
        <rFont val="Arial"/>
        <family val="2"/>
      </rPr>
      <t xml:space="preserve"> dias a partir da data da assinatura do convênio</t>
    </r>
  </si>
  <si>
    <t>PRAZO DE EXECUÇÃO 330 DIAS</t>
  </si>
  <si>
    <t>PERIODO 360 DIAS</t>
  </si>
  <si>
    <t>PRAZO DE EXECUÇÃO 300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</si>
</sst>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00000"/>
    <numFmt numFmtId="166" formatCode="_(* #,##0.00_);_(* \(#,##0.00\);_(* &quot;-&quot;??_);_(@_)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Rounded MT Bold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vertical="center"/>
    </xf>
    <xf numFmtId="0" fontId="0" fillId="0" borderId="0" xfId="0" applyBorder="1"/>
    <xf numFmtId="0" fontId="12" fillId="0" borderId="36" xfId="0" applyFont="1" applyBorder="1"/>
    <xf numFmtId="0" fontId="12" fillId="0" borderId="39" xfId="0" applyFont="1" applyBorder="1"/>
    <xf numFmtId="0" fontId="12" fillId="0" borderId="46" xfId="0" applyFont="1" applyBorder="1"/>
    <xf numFmtId="10" fontId="13" fillId="0" borderId="49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 applyAlignment="1">
      <alignment horizontal="center"/>
    </xf>
    <xf numFmtId="10" fontId="12" fillId="0" borderId="0" xfId="0" applyNumberFormat="1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8" fillId="2" borderId="1" xfId="0" applyFont="1" applyFill="1" applyBorder="1" applyAlignment="1">
      <alignment vertical="center"/>
    </xf>
    <xf numFmtId="0" fontId="18" fillId="2" borderId="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19" fillId="2" borderId="0" xfId="0" applyFont="1" applyFill="1"/>
    <xf numFmtId="0" fontId="19" fillId="2" borderId="1" xfId="0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9" fillId="2" borderId="7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left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vertical="center"/>
    </xf>
    <xf numFmtId="0" fontId="20" fillId="2" borderId="51" xfId="0" applyFont="1" applyFill="1" applyBorder="1" applyAlignment="1">
      <alignment vertical="center" wrapText="1"/>
    </xf>
    <xf numFmtId="2" fontId="19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 applyBorder="1"/>
    <xf numFmtId="0" fontId="19" fillId="2" borderId="8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vertical="center"/>
    </xf>
    <xf numFmtId="2" fontId="19" fillId="2" borderId="8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/>
    <xf numFmtId="164" fontId="19" fillId="2" borderId="8" xfId="0" applyNumberFormat="1" applyFont="1" applyFill="1" applyBorder="1"/>
    <xf numFmtId="0" fontId="19" fillId="2" borderId="7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left" vertical="center" wrapText="1"/>
    </xf>
    <xf numFmtId="2" fontId="19" fillId="2" borderId="7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9" fillId="2" borderId="7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/>
    <xf numFmtId="0" fontId="10" fillId="2" borderId="1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left" vertical="center" wrapText="1"/>
    </xf>
    <xf numFmtId="4" fontId="19" fillId="2" borderId="8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/>
    </xf>
    <xf numFmtId="165" fontId="19" fillId="2" borderId="1" xfId="0" applyNumberFormat="1" applyFont="1" applyFill="1" applyBorder="1" applyAlignment="1">
      <alignment horizontal="center" vertical="center"/>
    </xf>
    <xf numFmtId="164" fontId="10" fillId="2" borderId="1" xfId="1" applyNumberFormat="1" applyFont="1" applyFill="1" applyBorder="1" applyAlignment="1">
      <alignment vertical="center"/>
    </xf>
    <xf numFmtId="164" fontId="19" fillId="2" borderId="1" xfId="1" applyNumberFormat="1" applyFont="1" applyFill="1" applyBorder="1" applyAlignment="1">
      <alignment vertical="center"/>
    </xf>
    <xf numFmtId="10" fontId="10" fillId="0" borderId="1" xfId="2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44" fontId="19" fillId="0" borderId="0" xfId="0" applyNumberFormat="1" applyFont="1"/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164" fontId="23" fillId="3" borderId="1" xfId="3" applyNumberFormat="1" applyFont="1" applyFill="1" applyBorder="1" applyAlignment="1">
      <alignment horizontal="center" vertical="center"/>
    </xf>
    <xf numFmtId="44" fontId="10" fillId="2" borderId="1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4" fillId="0" borderId="0" xfId="0" applyFont="1"/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4" fillId="0" borderId="0" xfId="0" applyFont="1" applyBorder="1" applyAlignment="1"/>
    <xf numFmtId="0" fontId="26" fillId="0" borderId="0" xfId="0" applyFont="1" applyBorder="1" applyAlignment="1">
      <alignment vertical="center"/>
    </xf>
    <xf numFmtId="4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0" fontId="27" fillId="2" borderId="7" xfId="0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4" fillId="2" borderId="0" xfId="0" applyFont="1" applyFill="1"/>
    <xf numFmtId="4" fontId="24" fillId="2" borderId="0" xfId="0" applyNumberFormat="1" applyFont="1" applyFill="1"/>
    <xf numFmtId="0" fontId="27" fillId="2" borderId="1" xfId="0" applyFont="1" applyFill="1" applyBorder="1" applyAlignment="1">
      <alignment vertical="center" wrapText="1"/>
    </xf>
    <xf numFmtId="0" fontId="24" fillId="2" borderId="1" xfId="0" applyFont="1" applyFill="1" applyBorder="1"/>
    <xf numFmtId="0" fontId="27" fillId="2" borderId="1" xfId="0" applyFont="1" applyFill="1" applyBorder="1" applyAlignment="1">
      <alignment horizontal="center" vertical="center" wrapText="1"/>
    </xf>
    <xf numFmtId="164" fontId="24" fillId="2" borderId="0" xfId="0" applyNumberFormat="1" applyFont="1" applyFill="1"/>
    <xf numFmtId="0" fontId="27" fillId="2" borderId="1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center" vertical="center"/>
    </xf>
    <xf numFmtId="4" fontId="24" fillId="0" borderId="0" xfId="0" applyNumberFormat="1" applyFont="1"/>
    <xf numFmtId="164" fontId="24" fillId="0" borderId="0" xfId="0" applyNumberFormat="1" applyFont="1"/>
    <xf numFmtId="0" fontId="22" fillId="0" borderId="0" xfId="0" applyFont="1"/>
    <xf numFmtId="2" fontId="24" fillId="0" borderId="0" xfId="0" applyNumberFormat="1" applyFont="1"/>
    <xf numFmtId="0" fontId="24" fillId="0" borderId="0" xfId="0" applyFont="1" applyAlignment="1"/>
    <xf numFmtId="0" fontId="24" fillId="2" borderId="0" xfId="0" applyFont="1" applyFill="1" applyAlignment="1">
      <alignment vertical="center"/>
    </xf>
    <xf numFmtId="0" fontId="23" fillId="2" borderId="1" xfId="0" applyFont="1" applyFill="1" applyBorder="1" applyAlignment="1">
      <alignment horizontal="center" vertical="center" wrapText="1"/>
    </xf>
    <xf numFmtId="4" fontId="30" fillId="2" borderId="1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/>
    </xf>
    <xf numFmtId="4" fontId="28" fillId="2" borderId="10" xfId="0" applyNumberFormat="1" applyFont="1" applyFill="1" applyBorder="1" applyAlignment="1">
      <alignment horizontal="center" vertical="center" wrapText="1"/>
    </xf>
    <xf numFmtId="4" fontId="28" fillId="2" borderId="1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9" fillId="0" borderId="2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52" xfId="0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4" fillId="0" borderId="54" xfId="0" applyFont="1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10" fontId="9" fillId="0" borderId="40" xfId="0" applyNumberFormat="1" applyFont="1" applyBorder="1" applyAlignment="1">
      <alignment horizontal="center"/>
    </xf>
    <xf numFmtId="10" fontId="9" fillId="0" borderId="45" xfId="0" applyNumberFormat="1" applyFont="1" applyBorder="1" applyAlignment="1">
      <alignment horizontal="center"/>
    </xf>
    <xf numFmtId="10" fontId="12" fillId="0" borderId="37" xfId="0" applyNumberFormat="1" applyFont="1" applyBorder="1" applyAlignment="1">
      <alignment horizontal="center"/>
    </xf>
    <xf numFmtId="10" fontId="12" fillId="0" borderId="38" xfId="0" applyNumberFormat="1" applyFont="1" applyBorder="1" applyAlignment="1">
      <alignment horizontal="center"/>
    </xf>
    <xf numFmtId="10" fontId="12" fillId="0" borderId="40" xfId="0" applyNumberFormat="1" applyFont="1" applyBorder="1" applyAlignment="1">
      <alignment horizontal="center"/>
    </xf>
    <xf numFmtId="10" fontId="12" fillId="0" borderId="41" xfId="0" applyNumberFormat="1" applyFont="1" applyBorder="1" applyAlignment="1">
      <alignment horizontal="center"/>
    </xf>
    <xf numFmtId="10" fontId="12" fillId="4" borderId="40" xfId="0" applyNumberFormat="1" applyFont="1" applyFill="1" applyBorder="1" applyAlignment="1">
      <alignment horizontal="center"/>
    </xf>
    <xf numFmtId="10" fontId="12" fillId="4" borderId="41" xfId="0" applyNumberFormat="1" applyFont="1" applyFill="1" applyBorder="1" applyAlignment="1">
      <alignment horizontal="center"/>
    </xf>
    <xf numFmtId="10" fontId="9" fillId="0" borderId="42" xfId="0" applyNumberFormat="1" applyFont="1" applyBorder="1" applyAlignment="1">
      <alignment horizontal="center"/>
    </xf>
    <xf numFmtId="10" fontId="9" fillId="0" borderId="43" xfId="0" applyNumberFormat="1" applyFont="1" applyBorder="1" applyAlignment="1">
      <alignment horizontal="center"/>
    </xf>
    <xf numFmtId="10" fontId="9" fillId="0" borderId="44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 wrapText="1"/>
    </xf>
    <xf numFmtId="0" fontId="9" fillId="0" borderId="40" xfId="0" applyFont="1" applyBorder="1" applyAlignment="1">
      <alignment horizontal="center" wrapText="1"/>
    </xf>
    <xf numFmtId="0" fontId="9" fillId="0" borderId="41" xfId="0" applyFont="1" applyBorder="1" applyAlignment="1">
      <alignment horizontal="center" wrapText="1"/>
    </xf>
    <xf numFmtId="0" fontId="13" fillId="0" borderId="47" xfId="0" applyFont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 vertical="center"/>
    </xf>
    <xf numFmtId="0" fontId="12" fillId="0" borderId="14" xfId="0" applyFont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24" fillId="0" borderId="0" xfId="0" applyFont="1" applyBorder="1" applyAlignment="1">
      <alignment horizontal="center"/>
    </xf>
    <xf numFmtId="0" fontId="28" fillId="3" borderId="0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/>
    </xf>
    <xf numFmtId="4" fontId="29" fillId="2" borderId="10" xfId="0" applyNumberFormat="1" applyFont="1" applyFill="1" applyBorder="1" applyAlignment="1">
      <alignment horizontal="center" vertical="center"/>
    </xf>
    <xf numFmtId="4" fontId="29" fillId="2" borderId="12" xfId="0" applyNumberFormat="1" applyFont="1" applyFill="1" applyBorder="1" applyAlignment="1">
      <alignment horizontal="center" vertical="center"/>
    </xf>
    <xf numFmtId="4" fontId="30" fillId="2" borderId="1" xfId="0" applyNumberFormat="1" applyFont="1" applyFill="1" applyBorder="1" applyAlignment="1">
      <alignment horizontal="center" vertical="center" wrapText="1"/>
    </xf>
    <xf numFmtId="0" fontId="25" fillId="0" borderId="16" xfId="0" applyFont="1" applyBorder="1" applyAlignment="1">
      <alignment horizontal="left" vertical="center"/>
    </xf>
    <xf numFmtId="0" fontId="25" fillId="0" borderId="20" xfId="0" applyFont="1" applyBorder="1" applyAlignment="1">
      <alignment horizontal="left" vertical="center"/>
    </xf>
    <xf numFmtId="0" fontId="25" fillId="0" borderId="17" xfId="0" applyFont="1" applyBorder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5" fillId="0" borderId="18" xfId="0" applyFont="1" applyBorder="1" applyAlignment="1">
      <alignment horizontal="left" vertical="center"/>
    </xf>
    <xf numFmtId="0" fontId="25" fillId="0" borderId="15" xfId="0" applyFont="1" applyBorder="1" applyAlignment="1">
      <alignment horizontal="left" vertical="center"/>
    </xf>
    <xf numFmtId="0" fontId="25" fillId="0" borderId="19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top"/>
    </xf>
    <xf numFmtId="0" fontId="22" fillId="0" borderId="11" xfId="0" applyFont="1" applyBorder="1" applyAlignment="1">
      <alignment horizontal="left" vertical="top"/>
    </xf>
    <xf numFmtId="0" fontId="22" fillId="0" borderId="12" xfId="0" applyFont="1" applyBorder="1" applyAlignment="1">
      <alignment horizontal="left" vertical="top"/>
    </xf>
    <xf numFmtId="0" fontId="26" fillId="0" borderId="10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3" fillId="2" borderId="7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 wrapText="1" shrinkToFit="1"/>
    </xf>
    <xf numFmtId="0" fontId="23" fillId="2" borderId="9" xfId="0" applyFont="1" applyFill="1" applyBorder="1" applyAlignment="1">
      <alignment horizontal="center" vertical="center" wrapText="1" shrinkToFit="1"/>
    </xf>
    <xf numFmtId="0" fontId="23" fillId="2" borderId="8" xfId="0" applyFont="1" applyFill="1" applyBorder="1" applyAlignment="1">
      <alignment horizontal="center" vertical="center" wrapText="1" shrinkToFit="1"/>
    </xf>
    <xf numFmtId="0" fontId="23" fillId="2" borderId="10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4" fontId="28" fillId="2" borderId="10" xfId="0" applyNumberFormat="1" applyFont="1" applyFill="1" applyBorder="1" applyAlignment="1">
      <alignment horizontal="center" vertical="center" wrapText="1"/>
    </xf>
    <xf numFmtId="4" fontId="28" fillId="2" borderId="12" xfId="0" applyNumberFormat="1" applyFont="1" applyFill="1" applyBorder="1" applyAlignment="1">
      <alignment horizontal="center" vertical="center" wrapText="1"/>
    </xf>
    <xf numFmtId="4" fontId="30" fillId="2" borderId="10" xfId="0" applyNumberFormat="1" applyFont="1" applyFill="1" applyBorder="1" applyAlignment="1">
      <alignment horizontal="center" vertical="center" wrapText="1"/>
    </xf>
    <xf numFmtId="4" fontId="30" fillId="2" borderId="12" xfId="0" applyNumberFormat="1" applyFont="1" applyFill="1" applyBorder="1" applyAlignment="1">
      <alignment horizontal="center" vertical="center" wrapText="1"/>
    </xf>
    <xf numFmtId="4" fontId="29" fillId="2" borderId="10" xfId="0" applyNumberFormat="1" applyFont="1" applyFill="1" applyBorder="1" applyAlignment="1">
      <alignment horizontal="center"/>
    </xf>
    <xf numFmtId="4" fontId="29" fillId="2" borderId="12" xfId="0" applyNumberFormat="1" applyFont="1" applyFill="1" applyBorder="1" applyAlignment="1">
      <alignment horizontal="center"/>
    </xf>
    <xf numFmtId="4" fontId="28" fillId="2" borderId="1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2" xfId="0" applyNumberFormat="1" applyFont="1" applyFill="1" applyBorder="1" applyAlignment="1">
      <alignment horizontal="center" vertical="center"/>
    </xf>
    <xf numFmtId="0" fontId="23" fillId="3" borderId="10" xfId="0" applyFont="1" applyFill="1" applyBorder="1" applyAlignment="1">
      <alignment horizontal="left" vertical="center"/>
    </xf>
    <xf numFmtId="0" fontId="23" fillId="3" borderId="11" xfId="0" applyFont="1" applyFill="1" applyBorder="1" applyAlignment="1">
      <alignment horizontal="left" vertical="center"/>
    </xf>
    <xf numFmtId="0" fontId="23" fillId="3" borderId="12" xfId="0" applyFont="1" applyFill="1" applyBorder="1" applyAlignment="1">
      <alignment horizontal="left" vertical="center"/>
    </xf>
    <xf numFmtId="164" fontId="23" fillId="3" borderId="10" xfId="3" applyNumberFormat="1" applyFont="1" applyFill="1" applyBorder="1" applyAlignment="1">
      <alignment horizontal="center" vertical="center"/>
    </xf>
    <xf numFmtId="164" fontId="23" fillId="3" borderId="11" xfId="3" applyNumberFormat="1" applyFont="1" applyFill="1" applyBorder="1" applyAlignment="1">
      <alignment horizontal="center" vertical="center"/>
    </xf>
    <xf numFmtId="164" fontId="23" fillId="3" borderId="1" xfId="3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3" fillId="3" borderId="10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/>
    </xf>
    <xf numFmtId="164" fontId="23" fillId="3" borderId="10" xfId="0" applyNumberFormat="1" applyFont="1" applyFill="1" applyBorder="1" applyAlignment="1">
      <alignment horizontal="center" vertical="center"/>
    </xf>
    <xf numFmtId="164" fontId="23" fillId="3" borderId="1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left" vertical="center"/>
    </xf>
    <xf numFmtId="0" fontId="23" fillId="2" borderId="11" xfId="0" applyFont="1" applyFill="1" applyBorder="1" applyAlignment="1">
      <alignment horizontal="left" vertical="center"/>
    </xf>
    <xf numFmtId="0" fontId="23" fillId="2" borderId="12" xfId="0" applyFont="1" applyFill="1" applyBorder="1" applyAlignment="1">
      <alignment horizontal="left" vertical="center"/>
    </xf>
  </cellXfs>
  <cellStyles count="4">
    <cellStyle name="Moeda" xfId="1" builtinId="4"/>
    <cellStyle name="Normal" xfId="0" builtinId="0"/>
    <cellStyle name="Porcentagem" xfId="2" builtinId="5"/>
    <cellStyle name="Separador de milhares 2" xfId="3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160338</xdr:colOff>
      <xdr:row>0</xdr:row>
      <xdr:rowOff>103189</xdr:rowOff>
    </xdr:from>
    <xdr:to>
      <xdr:col>1</xdr:col>
      <xdr:colOff>650875</xdr:colOff>
      <xdr:row>5</xdr:row>
      <xdr:rowOff>83498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C72D5FD-BBF1-47AE-9E2B-F1522F01953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160338" y="103189"/>
          <a:ext cx="974725" cy="9169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257176</xdr:colOff>
      <xdr:row>0</xdr:row>
      <xdr:rowOff>154813</xdr:rowOff>
    </xdr:from>
    <xdr:ext cx="1409699" cy="981436"/>
    <xdr:pic>
      <xdr:nvPicPr>
        <xdr:cNvPr id="2" name="Imagem 1">
          <a:extLst>
            <a:ext uri="{FF2B5EF4-FFF2-40B4-BE49-F238E27FC236}">
              <a16:creationId xmlns:a16="http://schemas.microsoft.com/office/drawing/2014/main" id="{7C535964-2B87-4352-A607-F5FDC0DDF39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257176" y="154813"/>
          <a:ext cx="1409699" cy="9814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295889</xdr:colOff>
      <xdr:row>0</xdr:row>
      <xdr:rowOff>47320</xdr:rowOff>
    </xdr:from>
    <xdr:to>
      <xdr:col>1</xdr:col>
      <xdr:colOff>990712</xdr:colOff>
      <xdr:row>4</xdr:row>
      <xdr:rowOff>84496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F1CEA36-244C-4A30-8722-95F5A860AD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295889" y="47320"/>
          <a:ext cx="1124984" cy="6824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="120" zoomScaleNormal="120" workbookViewId="0">
      <selection activeCell="H40" sqref="H40"/>
    </sheetView>
  </sheetViews>
  <sheetFormatPr defaultRowHeight="12.75" x14ac:dyDescent="0.2"/>
  <cols>
    <col min="1" max="1" width="7.28515625" style="18" customWidth="1"/>
    <col min="2" max="2" width="11.140625" style="18" customWidth="1"/>
    <col min="3" max="3" width="8.140625" style="18" customWidth="1"/>
    <col min="4" max="4" width="63.5703125" style="18" customWidth="1"/>
    <col min="5" max="5" width="8" style="18" customWidth="1"/>
    <col min="6" max="6" width="9.140625" style="18"/>
    <col min="7" max="7" width="13" style="18" customWidth="1"/>
    <col min="8" max="8" width="15.5703125" style="18" customWidth="1"/>
    <col min="9" max="16384" width="9.140625" style="18"/>
  </cols>
  <sheetData>
    <row r="1" spans="1:15" x14ac:dyDescent="0.2">
      <c r="A1" s="122"/>
      <c r="B1" s="123"/>
      <c r="C1" s="128" t="s">
        <v>9</v>
      </c>
      <c r="D1" s="129"/>
      <c r="E1" s="129"/>
      <c r="F1" s="129"/>
      <c r="G1" s="129"/>
      <c r="H1" s="130"/>
    </row>
    <row r="2" spans="1:15" x14ac:dyDescent="0.2">
      <c r="A2" s="124"/>
      <c r="B2" s="125"/>
      <c r="C2" s="131" t="s">
        <v>102</v>
      </c>
      <c r="D2" s="132"/>
      <c r="E2" s="132"/>
      <c r="F2" s="132"/>
      <c r="G2" s="132"/>
      <c r="H2" s="133"/>
    </row>
    <row r="3" spans="1:15" ht="18.75" customHeight="1" x14ac:dyDescent="0.2">
      <c r="A3" s="124"/>
      <c r="B3" s="125"/>
      <c r="C3" s="119" t="s">
        <v>98</v>
      </c>
      <c r="D3" s="120"/>
      <c r="E3" s="120"/>
      <c r="F3" s="120"/>
      <c r="G3" s="120"/>
      <c r="H3" s="121"/>
    </row>
    <row r="4" spans="1:15" ht="17.25" customHeight="1" x14ac:dyDescent="0.2">
      <c r="A4" s="124"/>
      <c r="B4" s="125"/>
      <c r="C4" s="119" t="s">
        <v>101</v>
      </c>
      <c r="D4" s="120"/>
      <c r="E4" s="120"/>
      <c r="F4" s="120"/>
      <c r="G4" s="120"/>
      <c r="H4" s="121"/>
    </row>
    <row r="5" spans="1:15" x14ac:dyDescent="0.2">
      <c r="A5" s="124"/>
      <c r="B5" s="125"/>
      <c r="C5" s="134" t="s">
        <v>0</v>
      </c>
      <c r="D5" s="135"/>
      <c r="E5" s="135"/>
      <c r="F5" s="135"/>
      <c r="G5" s="135"/>
      <c r="H5" s="136"/>
    </row>
    <row r="6" spans="1:15" ht="13.5" thickBot="1" x14ac:dyDescent="0.25">
      <c r="A6" s="126"/>
      <c r="B6" s="127"/>
      <c r="C6" s="137" t="s">
        <v>141</v>
      </c>
      <c r="D6" s="138"/>
      <c r="E6" s="138"/>
      <c r="F6" s="138"/>
      <c r="G6" s="138"/>
      <c r="H6" s="139"/>
    </row>
    <row r="7" spans="1:15" ht="28.5" customHeight="1" x14ac:dyDescent="0.2">
      <c r="A7" s="27" t="s">
        <v>1</v>
      </c>
      <c r="B7" s="27" t="s">
        <v>2</v>
      </c>
      <c r="C7" s="27" t="s">
        <v>3</v>
      </c>
      <c r="D7" s="27" t="s">
        <v>4</v>
      </c>
      <c r="E7" s="27" t="s">
        <v>5</v>
      </c>
      <c r="F7" s="27" t="s">
        <v>6</v>
      </c>
      <c r="G7" s="28" t="s">
        <v>7</v>
      </c>
      <c r="H7" s="27" t="s">
        <v>8</v>
      </c>
      <c r="J7" s="1"/>
      <c r="K7" s="1"/>
      <c r="L7" s="1"/>
      <c r="M7" s="1"/>
      <c r="N7" s="1"/>
      <c r="O7" s="1"/>
    </row>
    <row r="8" spans="1:15" s="35" customFormat="1" ht="21" customHeight="1" x14ac:dyDescent="0.25">
      <c r="A8" s="31"/>
      <c r="B8" s="31"/>
      <c r="C8" s="62" t="s">
        <v>20</v>
      </c>
      <c r="D8" s="62" t="s">
        <v>117</v>
      </c>
      <c r="E8" s="31"/>
      <c r="F8" s="31"/>
      <c r="G8" s="31"/>
      <c r="H8" s="43">
        <f>SUM(H9:H16)</f>
        <v>163009.788</v>
      </c>
    </row>
    <row r="9" spans="1:15" s="35" customFormat="1" ht="21" customHeight="1" x14ac:dyDescent="0.25">
      <c r="A9" s="31" t="s">
        <v>30</v>
      </c>
      <c r="B9" s="77" t="s">
        <v>190</v>
      </c>
      <c r="C9" s="31" t="s">
        <v>21</v>
      </c>
      <c r="D9" s="19" t="s">
        <v>192</v>
      </c>
      <c r="E9" s="31" t="s">
        <v>16</v>
      </c>
      <c r="F9" s="48">
        <v>3</v>
      </c>
      <c r="G9" s="82">
        <v>601.4</v>
      </c>
      <c r="H9" s="34">
        <f>F9*G9</f>
        <v>1804.1999999999998</v>
      </c>
    </row>
    <row r="10" spans="1:15" s="35" customFormat="1" ht="29.25" customHeight="1" x14ac:dyDescent="0.25">
      <c r="A10" s="31" t="s">
        <v>30</v>
      </c>
      <c r="B10" s="21" t="s">
        <v>104</v>
      </c>
      <c r="C10" s="31" t="s">
        <v>27</v>
      </c>
      <c r="D10" s="22" t="s">
        <v>103</v>
      </c>
      <c r="E10" s="31" t="s">
        <v>16</v>
      </c>
      <c r="F10" s="32">
        <v>2320</v>
      </c>
      <c r="G10" s="33">
        <v>13.46</v>
      </c>
      <c r="H10" s="34">
        <f>G10*F10</f>
        <v>31227.200000000001</v>
      </c>
    </row>
    <row r="11" spans="1:15" s="35" customFormat="1" ht="33.75" customHeight="1" x14ac:dyDescent="0.25">
      <c r="A11" s="31" t="s">
        <v>30</v>
      </c>
      <c r="B11" s="21" t="s">
        <v>105</v>
      </c>
      <c r="C11" s="31" t="s">
        <v>41</v>
      </c>
      <c r="D11" s="22" t="s">
        <v>107</v>
      </c>
      <c r="E11" s="36" t="s">
        <v>17</v>
      </c>
      <c r="F11" s="32">
        <v>5</v>
      </c>
      <c r="G11" s="33">
        <v>212.1</v>
      </c>
      <c r="H11" s="34">
        <f t="shared" ref="H11" si="0">G11*F11</f>
        <v>1060.5</v>
      </c>
    </row>
    <row r="12" spans="1:15" s="35" customFormat="1" ht="30.75" customHeight="1" x14ac:dyDescent="0.25">
      <c r="A12" s="37" t="s">
        <v>30</v>
      </c>
      <c r="B12" s="21" t="s">
        <v>109</v>
      </c>
      <c r="C12" s="31" t="s">
        <v>44</v>
      </c>
      <c r="D12" s="22" t="s">
        <v>108</v>
      </c>
      <c r="E12" s="37" t="s">
        <v>16</v>
      </c>
      <c r="F12" s="32">
        <v>2944</v>
      </c>
      <c r="G12" s="38">
        <v>13.63</v>
      </c>
      <c r="H12" s="39">
        <f>G12*F12</f>
        <v>40126.720000000001</v>
      </c>
    </row>
    <row r="13" spans="1:15" s="35" customFormat="1" ht="20.25" customHeight="1" x14ac:dyDescent="0.25">
      <c r="A13" s="37" t="s">
        <v>30</v>
      </c>
      <c r="B13" s="23" t="s">
        <v>110</v>
      </c>
      <c r="C13" s="31" t="s">
        <v>45</v>
      </c>
      <c r="D13" s="24" t="s">
        <v>111</v>
      </c>
      <c r="E13" s="37" t="s">
        <v>17</v>
      </c>
      <c r="F13" s="32">
        <v>441.6</v>
      </c>
      <c r="G13" s="38">
        <v>144.03</v>
      </c>
      <c r="H13" s="39">
        <f>G13*F13</f>
        <v>63603.648000000001</v>
      </c>
    </row>
    <row r="14" spans="1:15" s="35" customFormat="1" ht="27" customHeight="1" x14ac:dyDescent="0.25">
      <c r="A14" s="37" t="s">
        <v>30</v>
      </c>
      <c r="B14" s="21" t="s">
        <v>119</v>
      </c>
      <c r="C14" s="31" t="s">
        <v>46</v>
      </c>
      <c r="D14" s="22" t="s">
        <v>118</v>
      </c>
      <c r="E14" s="37" t="s">
        <v>16</v>
      </c>
      <c r="F14" s="32">
        <v>2944</v>
      </c>
      <c r="G14" s="38">
        <v>2.0299999999999998</v>
      </c>
      <c r="H14" s="39">
        <f>G14*F14</f>
        <v>5976.32</v>
      </c>
    </row>
    <row r="15" spans="1:15" s="35" customFormat="1" ht="20.25" customHeight="1" x14ac:dyDescent="0.25">
      <c r="A15" s="37" t="s">
        <v>30</v>
      </c>
      <c r="B15" s="21" t="s">
        <v>121</v>
      </c>
      <c r="C15" s="31" t="s">
        <v>106</v>
      </c>
      <c r="D15" s="25" t="s">
        <v>120</v>
      </c>
      <c r="E15" s="36" t="s">
        <v>17</v>
      </c>
      <c r="F15" s="32">
        <v>592</v>
      </c>
      <c r="G15" s="33">
        <v>13.12</v>
      </c>
      <c r="H15" s="34">
        <f t="shared" ref="H15" si="1">G15*F15</f>
        <v>7767.04</v>
      </c>
    </row>
    <row r="16" spans="1:15" s="35" customFormat="1" ht="35.25" customHeight="1" x14ac:dyDescent="0.25">
      <c r="A16" s="37" t="s">
        <v>30</v>
      </c>
      <c r="B16" s="16" t="s">
        <v>142</v>
      </c>
      <c r="C16" s="31" t="s">
        <v>191</v>
      </c>
      <c r="D16" s="17" t="s">
        <v>143</v>
      </c>
      <c r="E16" s="36" t="s">
        <v>16</v>
      </c>
      <c r="F16" s="32">
        <v>624</v>
      </c>
      <c r="G16" s="33">
        <v>18.34</v>
      </c>
      <c r="H16" s="34">
        <f t="shared" ref="H16" si="2">G16*F16</f>
        <v>11444.16</v>
      </c>
    </row>
    <row r="17" spans="1:8" s="35" customFormat="1" ht="21" customHeight="1" x14ac:dyDescent="0.25">
      <c r="A17" s="71"/>
      <c r="B17" s="71"/>
      <c r="C17" s="62" t="s">
        <v>22</v>
      </c>
      <c r="D17" s="62" t="s">
        <v>26</v>
      </c>
      <c r="E17" s="71"/>
      <c r="F17" s="40"/>
      <c r="G17" s="72"/>
      <c r="H17" s="43">
        <f>SUM(H18:H28)</f>
        <v>66339.375</v>
      </c>
    </row>
    <row r="18" spans="1:8" s="35" customFormat="1" ht="34.5" customHeight="1" x14ac:dyDescent="0.25">
      <c r="A18" s="31" t="s">
        <v>15</v>
      </c>
      <c r="B18" s="31">
        <v>72915</v>
      </c>
      <c r="C18" s="31" t="s">
        <v>23</v>
      </c>
      <c r="D18" s="41" t="s">
        <v>29</v>
      </c>
      <c r="E18" s="36" t="s">
        <v>17</v>
      </c>
      <c r="F18" s="42">
        <v>510</v>
      </c>
      <c r="G18" s="33">
        <v>10.34</v>
      </c>
      <c r="H18" s="34">
        <f>G18*F18</f>
        <v>5273.4</v>
      </c>
    </row>
    <row r="19" spans="1:8" s="30" customFormat="1" ht="21.75" customHeight="1" x14ac:dyDescent="0.2">
      <c r="A19" s="31" t="s">
        <v>30</v>
      </c>
      <c r="B19" s="23" t="s">
        <v>125</v>
      </c>
      <c r="C19" s="31" t="s">
        <v>128</v>
      </c>
      <c r="D19" s="24" t="s">
        <v>124</v>
      </c>
      <c r="E19" s="31" t="s">
        <v>17</v>
      </c>
      <c r="F19" s="42">
        <v>51</v>
      </c>
      <c r="G19" s="43">
        <v>169.55</v>
      </c>
      <c r="H19" s="34">
        <f>G19*F19</f>
        <v>8647.0500000000011</v>
      </c>
    </row>
    <row r="20" spans="1:8" s="30" customFormat="1" ht="21.75" customHeight="1" x14ac:dyDescent="0.2">
      <c r="A20" s="31" t="s">
        <v>30</v>
      </c>
      <c r="B20" s="21" t="s">
        <v>127</v>
      </c>
      <c r="C20" s="31" t="s">
        <v>24</v>
      </c>
      <c r="D20" s="44" t="s">
        <v>126</v>
      </c>
      <c r="E20" s="29" t="s">
        <v>19</v>
      </c>
      <c r="F20" s="45">
        <v>170</v>
      </c>
      <c r="G20" s="46">
        <v>76.83</v>
      </c>
      <c r="H20" s="47">
        <f t="shared" ref="H20" si="3">G20*F20</f>
        <v>13061.1</v>
      </c>
    </row>
    <row r="21" spans="1:8" s="30" customFormat="1" ht="27.75" customHeight="1" x14ac:dyDescent="0.2">
      <c r="A21" s="31" t="s">
        <v>30</v>
      </c>
      <c r="B21" s="16" t="s">
        <v>138</v>
      </c>
      <c r="C21" s="31" t="s">
        <v>130</v>
      </c>
      <c r="D21" s="73" t="s">
        <v>140</v>
      </c>
      <c r="E21" s="36" t="s">
        <v>16</v>
      </c>
      <c r="F21" s="42">
        <v>100</v>
      </c>
      <c r="G21" s="33">
        <v>19.38</v>
      </c>
      <c r="H21" s="34">
        <f>G21*F21</f>
        <v>1938</v>
      </c>
    </row>
    <row r="22" spans="1:8" s="30" customFormat="1" ht="21.75" customHeight="1" x14ac:dyDescent="0.2">
      <c r="A22" s="31" t="s">
        <v>30</v>
      </c>
      <c r="B22" s="21" t="s">
        <v>123</v>
      </c>
      <c r="C22" s="31" t="s">
        <v>132</v>
      </c>
      <c r="D22" s="25" t="s">
        <v>122</v>
      </c>
      <c r="E22" s="36" t="s">
        <v>17</v>
      </c>
      <c r="F22" s="42">
        <v>255</v>
      </c>
      <c r="G22" s="33">
        <v>4.91</v>
      </c>
      <c r="H22" s="34">
        <f>G22*F22</f>
        <v>1252.05</v>
      </c>
    </row>
    <row r="23" spans="1:8" s="30" customFormat="1" ht="20.25" customHeight="1" x14ac:dyDescent="0.2">
      <c r="A23" s="31" t="s">
        <v>30</v>
      </c>
      <c r="B23" s="21" t="s">
        <v>131</v>
      </c>
      <c r="C23" s="31" t="s">
        <v>133</v>
      </c>
      <c r="D23" s="25" t="s">
        <v>129</v>
      </c>
      <c r="E23" s="31" t="s">
        <v>5</v>
      </c>
      <c r="F23" s="48">
        <v>2</v>
      </c>
      <c r="G23" s="33">
        <v>4011.5</v>
      </c>
      <c r="H23" s="49">
        <f t="shared" ref="H23" si="4">G23*F23</f>
        <v>8023</v>
      </c>
    </row>
    <row r="24" spans="1:8" s="30" customFormat="1" ht="20.25" customHeight="1" x14ac:dyDescent="0.2">
      <c r="A24" s="31" t="s">
        <v>30</v>
      </c>
      <c r="B24" s="77" t="s">
        <v>171</v>
      </c>
      <c r="C24" s="31" t="s">
        <v>134</v>
      </c>
      <c r="D24" s="19" t="s">
        <v>172</v>
      </c>
      <c r="E24" s="31" t="s">
        <v>5</v>
      </c>
      <c r="F24" s="48">
        <v>2</v>
      </c>
      <c r="G24" s="33">
        <v>4503.34</v>
      </c>
      <c r="H24" s="49">
        <f t="shared" ref="H24" si="5">G24*F24</f>
        <v>9006.68</v>
      </c>
    </row>
    <row r="25" spans="1:8" s="50" customFormat="1" ht="31.5" customHeight="1" x14ac:dyDescent="0.2">
      <c r="A25" s="31" t="s">
        <v>15</v>
      </c>
      <c r="B25" s="31">
        <v>94293</v>
      </c>
      <c r="C25" s="31" t="s">
        <v>135</v>
      </c>
      <c r="D25" s="41" t="s">
        <v>136</v>
      </c>
      <c r="E25" s="31" t="s">
        <v>19</v>
      </c>
      <c r="F25" s="48">
        <v>71</v>
      </c>
      <c r="G25" s="33">
        <v>111.93</v>
      </c>
      <c r="H25" s="49">
        <f t="shared" ref="H25" si="6">G25*F25</f>
        <v>7947.0300000000007</v>
      </c>
    </row>
    <row r="26" spans="1:8" s="30" customFormat="1" ht="21.75" customHeight="1" x14ac:dyDescent="0.2">
      <c r="A26" s="51" t="s">
        <v>30</v>
      </c>
      <c r="B26" s="26" t="s">
        <v>113</v>
      </c>
      <c r="C26" s="31" t="s">
        <v>137</v>
      </c>
      <c r="D26" s="52" t="s">
        <v>112</v>
      </c>
      <c r="E26" s="51" t="s">
        <v>19</v>
      </c>
      <c r="F26" s="53">
        <v>30</v>
      </c>
      <c r="G26" s="54">
        <v>40.01</v>
      </c>
      <c r="H26" s="55">
        <f>G26*F26</f>
        <v>1200.3</v>
      </c>
    </row>
    <row r="27" spans="1:8" s="30" customFormat="1" ht="28.5" customHeight="1" x14ac:dyDescent="0.2">
      <c r="A27" s="56" t="s">
        <v>15</v>
      </c>
      <c r="B27" s="56">
        <v>94292</v>
      </c>
      <c r="C27" s="31" t="s">
        <v>139</v>
      </c>
      <c r="D27" s="57" t="s">
        <v>33</v>
      </c>
      <c r="E27" s="56" t="s">
        <v>19</v>
      </c>
      <c r="F27" s="58">
        <v>30</v>
      </c>
      <c r="G27" s="59">
        <v>54.39</v>
      </c>
      <c r="H27" s="60">
        <f t="shared" ref="H27" si="7">G27*F27</f>
        <v>1631.7</v>
      </c>
    </row>
    <row r="28" spans="1:8" s="30" customFormat="1" ht="21.75" customHeight="1" x14ac:dyDescent="0.2">
      <c r="A28" s="31" t="s">
        <v>30</v>
      </c>
      <c r="B28" s="21" t="s">
        <v>114</v>
      </c>
      <c r="C28" s="31" t="s">
        <v>170</v>
      </c>
      <c r="D28" s="25" t="s">
        <v>115</v>
      </c>
      <c r="E28" s="31" t="s">
        <v>17</v>
      </c>
      <c r="F28" s="42">
        <v>8.58</v>
      </c>
      <c r="G28" s="43">
        <v>974.25</v>
      </c>
      <c r="H28" s="61">
        <f>G28*F28</f>
        <v>8359.0650000000005</v>
      </c>
    </row>
    <row r="29" spans="1:8" s="35" customFormat="1" ht="18.75" customHeight="1" x14ac:dyDescent="0.25">
      <c r="A29" s="71"/>
      <c r="B29" s="71"/>
      <c r="C29" s="62" t="s">
        <v>25</v>
      </c>
      <c r="D29" s="62" t="s">
        <v>39</v>
      </c>
      <c r="E29" s="71"/>
      <c r="F29" s="71"/>
      <c r="G29" s="71"/>
      <c r="H29" s="43">
        <f>SUM(H30:H32)</f>
        <v>223236.15999999997</v>
      </c>
    </row>
    <row r="30" spans="1:8" s="30" customFormat="1" ht="18.75" customHeight="1" x14ac:dyDescent="0.2">
      <c r="A30" s="51" t="s">
        <v>11</v>
      </c>
      <c r="B30" s="51" t="s">
        <v>36</v>
      </c>
      <c r="C30" s="31" t="s">
        <v>28</v>
      </c>
      <c r="D30" s="63" t="s">
        <v>37</v>
      </c>
      <c r="E30" s="51" t="s">
        <v>16</v>
      </c>
      <c r="F30" s="64">
        <v>2944</v>
      </c>
      <c r="G30" s="65">
        <v>9.44</v>
      </c>
      <c r="H30" s="66">
        <f>G30*F30</f>
        <v>27791.359999999997</v>
      </c>
    </row>
    <row r="31" spans="1:8" s="30" customFormat="1" ht="18.75" customHeight="1" x14ac:dyDescent="0.2">
      <c r="A31" s="31" t="s">
        <v>11</v>
      </c>
      <c r="B31" s="67" t="s">
        <v>35</v>
      </c>
      <c r="C31" s="31" t="s">
        <v>31</v>
      </c>
      <c r="D31" s="41" t="s">
        <v>18</v>
      </c>
      <c r="E31" s="31" t="s">
        <v>16</v>
      </c>
      <c r="F31" s="64">
        <v>2944</v>
      </c>
      <c r="G31" s="68">
        <v>3.32</v>
      </c>
      <c r="H31" s="69">
        <f>G31*F31</f>
        <v>9774.08</v>
      </c>
    </row>
    <row r="32" spans="1:8" s="30" customFormat="1" ht="18.75" customHeight="1" x14ac:dyDescent="0.2">
      <c r="A32" s="31" t="s">
        <v>11</v>
      </c>
      <c r="B32" s="74" t="s">
        <v>116</v>
      </c>
      <c r="C32" s="31" t="s">
        <v>32</v>
      </c>
      <c r="D32" s="41" t="s">
        <v>38</v>
      </c>
      <c r="E32" s="31" t="s">
        <v>17</v>
      </c>
      <c r="F32" s="32">
        <v>147.19999999999999</v>
      </c>
      <c r="G32" s="33">
        <v>1261.3499999999999</v>
      </c>
      <c r="H32" s="49">
        <f>G32*F32</f>
        <v>185670.71999999997</v>
      </c>
    </row>
    <row r="33" spans="1:8" s="30" customFormat="1" ht="18.75" customHeight="1" x14ac:dyDescent="0.2">
      <c r="A33" s="71"/>
      <c r="B33" s="71"/>
      <c r="C33" s="62" t="s">
        <v>34</v>
      </c>
      <c r="D33" s="62" t="s">
        <v>173</v>
      </c>
      <c r="E33" s="71"/>
      <c r="F33" s="71"/>
      <c r="G33" s="71"/>
      <c r="H33" s="43">
        <f>SUM(H34:H37)</f>
        <v>12759.64</v>
      </c>
    </row>
    <row r="34" spans="1:8" s="30" customFormat="1" ht="18.75" customHeight="1" x14ac:dyDescent="0.2">
      <c r="A34" s="51" t="s">
        <v>30</v>
      </c>
      <c r="B34" s="78" t="s">
        <v>178</v>
      </c>
      <c r="C34" s="31" t="s">
        <v>174</v>
      </c>
      <c r="D34" s="79" t="s">
        <v>179</v>
      </c>
      <c r="E34" s="51" t="s">
        <v>16</v>
      </c>
      <c r="F34" s="64">
        <v>16</v>
      </c>
      <c r="G34" s="65">
        <v>185.14</v>
      </c>
      <c r="H34" s="66">
        <f>G34*F34</f>
        <v>2962.24</v>
      </c>
    </row>
    <row r="35" spans="1:8" s="30" customFormat="1" ht="18.75" customHeight="1" x14ac:dyDescent="0.2">
      <c r="A35" s="31" t="s">
        <v>30</v>
      </c>
      <c r="B35" s="78" t="s">
        <v>181</v>
      </c>
      <c r="C35" s="31" t="s">
        <v>175</v>
      </c>
      <c r="D35" s="79" t="s">
        <v>180</v>
      </c>
      <c r="E35" s="31" t="s">
        <v>16</v>
      </c>
      <c r="F35" s="64">
        <v>64</v>
      </c>
      <c r="G35" s="68">
        <v>25.02</v>
      </c>
      <c r="H35" s="69">
        <f>G35*F35</f>
        <v>1601.28</v>
      </c>
    </row>
    <row r="36" spans="1:8" s="30" customFormat="1" ht="25.5" customHeight="1" x14ac:dyDescent="0.2">
      <c r="A36" s="31" t="s">
        <v>30</v>
      </c>
      <c r="B36" s="78" t="s">
        <v>182</v>
      </c>
      <c r="C36" s="31" t="s">
        <v>176</v>
      </c>
      <c r="D36" s="80" t="s">
        <v>183</v>
      </c>
      <c r="E36" s="31" t="s">
        <v>16</v>
      </c>
      <c r="F36" s="32">
        <v>3.24</v>
      </c>
      <c r="G36" s="33">
        <v>728</v>
      </c>
      <c r="H36" s="49">
        <f>G36*F36</f>
        <v>2358.7200000000003</v>
      </c>
    </row>
    <row r="37" spans="1:8" s="30" customFormat="1" ht="18.75" customHeight="1" x14ac:dyDescent="0.2">
      <c r="A37" s="31" t="s">
        <v>30</v>
      </c>
      <c r="B37" s="77" t="s">
        <v>184</v>
      </c>
      <c r="C37" s="31" t="s">
        <v>177</v>
      </c>
      <c r="D37" s="19" t="s">
        <v>185</v>
      </c>
      <c r="E37" s="31" t="s">
        <v>5</v>
      </c>
      <c r="F37" s="32">
        <v>9</v>
      </c>
      <c r="G37" s="33">
        <v>648.6</v>
      </c>
      <c r="H37" s="49">
        <f>G37*F37</f>
        <v>5837.4000000000005</v>
      </c>
    </row>
    <row r="38" spans="1:8" s="19" customFormat="1" ht="18.75" customHeight="1" x14ac:dyDescent="0.25">
      <c r="A38" s="115" t="s">
        <v>40</v>
      </c>
      <c r="B38" s="115"/>
      <c r="C38" s="115"/>
      <c r="D38" s="115"/>
      <c r="E38" s="115"/>
      <c r="F38" s="115"/>
      <c r="G38" s="115"/>
      <c r="H38" s="75">
        <f>H29+H17+H8+H33</f>
        <v>465344.96299999999</v>
      </c>
    </row>
    <row r="39" spans="1:8" s="19" customFormat="1" ht="18.75" customHeight="1" x14ac:dyDescent="0.25">
      <c r="A39" s="116" t="s">
        <v>100</v>
      </c>
      <c r="B39" s="117"/>
      <c r="C39" s="117"/>
      <c r="D39" s="117"/>
      <c r="E39" s="117"/>
      <c r="F39" s="118"/>
      <c r="G39" s="70">
        <v>0.25</v>
      </c>
      <c r="H39" s="75">
        <f>G39*H38</f>
        <v>116336.24075</v>
      </c>
    </row>
    <row r="40" spans="1:8" s="19" customFormat="1" ht="18.75" customHeight="1" x14ac:dyDescent="0.25">
      <c r="A40" s="115" t="s">
        <v>40</v>
      </c>
      <c r="B40" s="115"/>
      <c r="C40" s="115"/>
      <c r="D40" s="115"/>
      <c r="E40" s="115"/>
      <c r="F40" s="115"/>
      <c r="G40" s="115"/>
      <c r="H40" s="75">
        <f>H39+H38</f>
        <v>581681.20374999999</v>
      </c>
    </row>
    <row r="42" spans="1:8" x14ac:dyDescent="0.2">
      <c r="H42" s="76"/>
    </row>
    <row r="47" spans="1:8" x14ac:dyDescent="0.2">
      <c r="D47" s="20" t="s">
        <v>12</v>
      </c>
    </row>
    <row r="48" spans="1:8" x14ac:dyDescent="0.2">
      <c r="D48" s="20" t="s">
        <v>13</v>
      </c>
    </row>
    <row r="49" spans="4:4" x14ac:dyDescent="0.2">
      <c r="D49" s="20" t="s">
        <v>14</v>
      </c>
    </row>
  </sheetData>
  <mergeCells count="10">
    <mergeCell ref="A40:G40"/>
    <mergeCell ref="A39:F39"/>
    <mergeCell ref="C4:H4"/>
    <mergeCell ref="A1:B6"/>
    <mergeCell ref="C1:H1"/>
    <mergeCell ref="C2:H2"/>
    <mergeCell ref="C5:H5"/>
    <mergeCell ref="C6:H6"/>
    <mergeCell ref="A38:G38"/>
    <mergeCell ref="C3:H3"/>
  </mergeCells>
  <printOptions horizontalCentered="1" verticalCentered="1"/>
  <pageMargins left="0.23622047244094491" right="0.23622047244094491" top="0.74803149606299213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7" workbookViewId="0">
      <selection activeCell="E24" sqref="E24"/>
    </sheetView>
  </sheetViews>
  <sheetFormatPr defaultColWidth="32.85546875" defaultRowHeight="15" x14ac:dyDescent="0.25"/>
  <cols>
    <col min="1" max="1" width="32.28515625" customWidth="1"/>
    <col min="3" max="3" width="17.42578125" customWidth="1"/>
    <col min="4" max="4" width="15.5703125" customWidth="1"/>
    <col min="230" max="230" width="32.28515625" customWidth="1"/>
    <col min="232" max="232" width="18.140625" customWidth="1"/>
    <col min="233" max="233" width="15.5703125" customWidth="1"/>
    <col min="486" max="486" width="32.28515625" customWidth="1"/>
    <col min="488" max="488" width="18.140625" customWidth="1"/>
    <col min="489" max="489" width="15.5703125" customWidth="1"/>
    <col min="742" max="742" width="32.28515625" customWidth="1"/>
    <col min="744" max="744" width="18.140625" customWidth="1"/>
    <col min="745" max="745" width="15.5703125" customWidth="1"/>
    <col min="998" max="998" width="32.28515625" customWidth="1"/>
    <col min="1000" max="1000" width="18.140625" customWidth="1"/>
    <col min="1001" max="1001" width="15.5703125" customWidth="1"/>
    <col min="1254" max="1254" width="32.28515625" customWidth="1"/>
    <col min="1256" max="1256" width="18.140625" customWidth="1"/>
    <col min="1257" max="1257" width="15.5703125" customWidth="1"/>
    <col min="1510" max="1510" width="32.28515625" customWidth="1"/>
    <col min="1512" max="1512" width="18.140625" customWidth="1"/>
    <col min="1513" max="1513" width="15.5703125" customWidth="1"/>
    <col min="1766" max="1766" width="32.28515625" customWidth="1"/>
    <col min="1768" max="1768" width="18.140625" customWidth="1"/>
    <col min="1769" max="1769" width="15.5703125" customWidth="1"/>
    <col min="2022" max="2022" width="32.28515625" customWidth="1"/>
    <col min="2024" max="2024" width="18.140625" customWidth="1"/>
    <col min="2025" max="2025" width="15.5703125" customWidth="1"/>
    <col min="2278" max="2278" width="32.28515625" customWidth="1"/>
    <col min="2280" max="2280" width="18.140625" customWidth="1"/>
    <col min="2281" max="2281" width="15.5703125" customWidth="1"/>
    <col min="2534" max="2534" width="32.28515625" customWidth="1"/>
    <col min="2536" max="2536" width="18.140625" customWidth="1"/>
    <col min="2537" max="2537" width="15.5703125" customWidth="1"/>
    <col min="2790" max="2790" width="32.28515625" customWidth="1"/>
    <col min="2792" max="2792" width="18.140625" customWidth="1"/>
    <col min="2793" max="2793" width="15.5703125" customWidth="1"/>
    <col min="3046" max="3046" width="32.28515625" customWidth="1"/>
    <col min="3048" max="3048" width="18.140625" customWidth="1"/>
    <col min="3049" max="3049" width="15.5703125" customWidth="1"/>
    <col min="3302" max="3302" width="32.28515625" customWidth="1"/>
    <col min="3304" max="3304" width="18.140625" customWidth="1"/>
    <col min="3305" max="3305" width="15.5703125" customWidth="1"/>
    <col min="3558" max="3558" width="32.28515625" customWidth="1"/>
    <col min="3560" max="3560" width="18.140625" customWidth="1"/>
    <col min="3561" max="3561" width="15.5703125" customWidth="1"/>
    <col min="3814" max="3814" width="32.28515625" customWidth="1"/>
    <col min="3816" max="3816" width="18.140625" customWidth="1"/>
    <col min="3817" max="3817" width="15.5703125" customWidth="1"/>
    <col min="4070" max="4070" width="32.28515625" customWidth="1"/>
    <col min="4072" max="4072" width="18.140625" customWidth="1"/>
    <col min="4073" max="4073" width="15.5703125" customWidth="1"/>
    <col min="4326" max="4326" width="32.28515625" customWidth="1"/>
    <col min="4328" max="4328" width="18.140625" customWidth="1"/>
    <col min="4329" max="4329" width="15.5703125" customWidth="1"/>
    <col min="4582" max="4582" width="32.28515625" customWidth="1"/>
    <col min="4584" max="4584" width="18.140625" customWidth="1"/>
    <col min="4585" max="4585" width="15.5703125" customWidth="1"/>
    <col min="4838" max="4838" width="32.28515625" customWidth="1"/>
    <col min="4840" max="4840" width="18.140625" customWidth="1"/>
    <col min="4841" max="4841" width="15.5703125" customWidth="1"/>
    <col min="5094" max="5094" width="32.28515625" customWidth="1"/>
    <col min="5096" max="5096" width="18.140625" customWidth="1"/>
    <col min="5097" max="5097" width="15.5703125" customWidth="1"/>
    <col min="5350" max="5350" width="32.28515625" customWidth="1"/>
    <col min="5352" max="5352" width="18.140625" customWidth="1"/>
    <col min="5353" max="5353" width="15.5703125" customWidth="1"/>
    <col min="5606" max="5606" width="32.28515625" customWidth="1"/>
    <col min="5608" max="5608" width="18.140625" customWidth="1"/>
    <col min="5609" max="5609" width="15.5703125" customWidth="1"/>
    <col min="5862" max="5862" width="32.28515625" customWidth="1"/>
    <col min="5864" max="5864" width="18.140625" customWidth="1"/>
    <col min="5865" max="5865" width="15.5703125" customWidth="1"/>
    <col min="6118" max="6118" width="32.28515625" customWidth="1"/>
    <col min="6120" max="6120" width="18.140625" customWidth="1"/>
    <col min="6121" max="6121" width="15.5703125" customWidth="1"/>
    <col min="6374" max="6374" width="32.28515625" customWidth="1"/>
    <col min="6376" max="6376" width="18.140625" customWidth="1"/>
    <col min="6377" max="6377" width="15.5703125" customWidth="1"/>
    <col min="6630" max="6630" width="32.28515625" customWidth="1"/>
    <col min="6632" max="6632" width="18.140625" customWidth="1"/>
    <col min="6633" max="6633" width="15.5703125" customWidth="1"/>
    <col min="6886" max="6886" width="32.28515625" customWidth="1"/>
    <col min="6888" max="6888" width="18.140625" customWidth="1"/>
    <col min="6889" max="6889" width="15.5703125" customWidth="1"/>
    <col min="7142" max="7142" width="32.28515625" customWidth="1"/>
    <col min="7144" max="7144" width="18.140625" customWidth="1"/>
    <col min="7145" max="7145" width="15.5703125" customWidth="1"/>
    <col min="7398" max="7398" width="32.28515625" customWidth="1"/>
    <col min="7400" max="7400" width="18.140625" customWidth="1"/>
    <col min="7401" max="7401" width="15.5703125" customWidth="1"/>
    <col min="7654" max="7654" width="32.28515625" customWidth="1"/>
    <col min="7656" max="7656" width="18.140625" customWidth="1"/>
    <col min="7657" max="7657" width="15.5703125" customWidth="1"/>
    <col min="7910" max="7910" width="32.28515625" customWidth="1"/>
    <col min="7912" max="7912" width="18.140625" customWidth="1"/>
    <col min="7913" max="7913" width="15.5703125" customWidth="1"/>
    <col min="8166" max="8166" width="32.28515625" customWidth="1"/>
    <col min="8168" max="8168" width="18.140625" customWidth="1"/>
    <col min="8169" max="8169" width="15.5703125" customWidth="1"/>
    <col min="8422" max="8422" width="32.28515625" customWidth="1"/>
    <col min="8424" max="8424" width="18.140625" customWidth="1"/>
    <col min="8425" max="8425" width="15.5703125" customWidth="1"/>
    <col min="8678" max="8678" width="32.28515625" customWidth="1"/>
    <col min="8680" max="8680" width="18.140625" customWidth="1"/>
    <col min="8681" max="8681" width="15.5703125" customWidth="1"/>
    <col min="8934" max="8934" width="32.28515625" customWidth="1"/>
    <col min="8936" max="8936" width="18.140625" customWidth="1"/>
    <col min="8937" max="8937" width="15.5703125" customWidth="1"/>
    <col min="9190" max="9190" width="32.28515625" customWidth="1"/>
    <col min="9192" max="9192" width="18.140625" customWidth="1"/>
    <col min="9193" max="9193" width="15.5703125" customWidth="1"/>
    <col min="9446" max="9446" width="32.28515625" customWidth="1"/>
    <col min="9448" max="9448" width="18.140625" customWidth="1"/>
    <col min="9449" max="9449" width="15.5703125" customWidth="1"/>
    <col min="9702" max="9702" width="32.28515625" customWidth="1"/>
    <col min="9704" max="9704" width="18.140625" customWidth="1"/>
    <col min="9705" max="9705" width="15.5703125" customWidth="1"/>
    <col min="9958" max="9958" width="32.28515625" customWidth="1"/>
    <col min="9960" max="9960" width="18.140625" customWidth="1"/>
    <col min="9961" max="9961" width="15.5703125" customWidth="1"/>
    <col min="10214" max="10214" width="32.28515625" customWidth="1"/>
    <col min="10216" max="10216" width="18.140625" customWidth="1"/>
    <col min="10217" max="10217" width="15.5703125" customWidth="1"/>
    <col min="10470" max="10470" width="32.28515625" customWidth="1"/>
    <col min="10472" max="10472" width="18.140625" customWidth="1"/>
    <col min="10473" max="10473" width="15.5703125" customWidth="1"/>
    <col min="10726" max="10726" width="32.28515625" customWidth="1"/>
    <col min="10728" max="10728" width="18.140625" customWidth="1"/>
    <col min="10729" max="10729" width="15.5703125" customWidth="1"/>
    <col min="10982" max="10982" width="32.28515625" customWidth="1"/>
    <col min="10984" max="10984" width="18.140625" customWidth="1"/>
    <col min="10985" max="10985" width="15.5703125" customWidth="1"/>
    <col min="11238" max="11238" width="32.28515625" customWidth="1"/>
    <col min="11240" max="11240" width="18.140625" customWidth="1"/>
    <col min="11241" max="11241" width="15.5703125" customWidth="1"/>
    <col min="11494" max="11494" width="32.28515625" customWidth="1"/>
    <col min="11496" max="11496" width="18.140625" customWidth="1"/>
    <col min="11497" max="11497" width="15.5703125" customWidth="1"/>
    <col min="11750" max="11750" width="32.28515625" customWidth="1"/>
    <col min="11752" max="11752" width="18.140625" customWidth="1"/>
    <col min="11753" max="11753" width="15.5703125" customWidth="1"/>
    <col min="12006" max="12006" width="32.28515625" customWidth="1"/>
    <col min="12008" max="12008" width="18.140625" customWidth="1"/>
    <col min="12009" max="12009" width="15.5703125" customWidth="1"/>
    <col min="12262" max="12262" width="32.28515625" customWidth="1"/>
    <col min="12264" max="12264" width="18.140625" customWidth="1"/>
    <col min="12265" max="12265" width="15.5703125" customWidth="1"/>
    <col min="12518" max="12518" width="32.28515625" customWidth="1"/>
    <col min="12520" max="12520" width="18.140625" customWidth="1"/>
    <col min="12521" max="12521" width="15.5703125" customWidth="1"/>
    <col min="12774" max="12774" width="32.28515625" customWidth="1"/>
    <col min="12776" max="12776" width="18.140625" customWidth="1"/>
    <col min="12777" max="12777" width="15.5703125" customWidth="1"/>
    <col min="13030" max="13030" width="32.28515625" customWidth="1"/>
    <col min="13032" max="13032" width="18.140625" customWidth="1"/>
    <col min="13033" max="13033" width="15.5703125" customWidth="1"/>
    <col min="13286" max="13286" width="32.28515625" customWidth="1"/>
    <col min="13288" max="13288" width="18.140625" customWidth="1"/>
    <col min="13289" max="13289" width="15.5703125" customWidth="1"/>
    <col min="13542" max="13542" width="32.28515625" customWidth="1"/>
    <col min="13544" max="13544" width="18.140625" customWidth="1"/>
    <col min="13545" max="13545" width="15.5703125" customWidth="1"/>
    <col min="13798" max="13798" width="32.28515625" customWidth="1"/>
    <col min="13800" max="13800" width="18.140625" customWidth="1"/>
    <col min="13801" max="13801" width="15.5703125" customWidth="1"/>
    <col min="14054" max="14054" width="32.28515625" customWidth="1"/>
    <col min="14056" max="14056" width="18.140625" customWidth="1"/>
    <col min="14057" max="14057" width="15.5703125" customWidth="1"/>
    <col min="14310" max="14310" width="32.28515625" customWidth="1"/>
    <col min="14312" max="14312" width="18.140625" customWidth="1"/>
    <col min="14313" max="14313" width="15.5703125" customWidth="1"/>
    <col min="14566" max="14566" width="32.28515625" customWidth="1"/>
    <col min="14568" max="14568" width="18.140625" customWidth="1"/>
    <col min="14569" max="14569" width="15.5703125" customWidth="1"/>
    <col min="14822" max="14822" width="32.28515625" customWidth="1"/>
    <col min="14824" max="14824" width="18.140625" customWidth="1"/>
    <col min="14825" max="14825" width="15.5703125" customWidth="1"/>
    <col min="15078" max="15078" width="32.28515625" customWidth="1"/>
    <col min="15080" max="15080" width="18.140625" customWidth="1"/>
    <col min="15081" max="15081" width="15.5703125" customWidth="1"/>
    <col min="15334" max="15334" width="32.28515625" customWidth="1"/>
    <col min="15336" max="15336" width="18.140625" customWidth="1"/>
    <col min="15337" max="15337" width="15.5703125" customWidth="1"/>
    <col min="15590" max="15590" width="32.28515625" customWidth="1"/>
    <col min="15592" max="15592" width="18.140625" customWidth="1"/>
    <col min="15593" max="15593" width="15.5703125" customWidth="1"/>
    <col min="15846" max="15846" width="32.28515625" customWidth="1"/>
    <col min="15848" max="15848" width="18.140625" customWidth="1"/>
    <col min="15849" max="15849" width="15.5703125" customWidth="1"/>
    <col min="16102" max="16102" width="32.28515625" customWidth="1"/>
    <col min="16104" max="16104" width="18.140625" customWidth="1"/>
    <col min="16105" max="16105" width="15.5703125" customWidth="1"/>
  </cols>
  <sheetData>
    <row r="1" spans="1:7" ht="15" customHeight="1" x14ac:dyDescent="0.25">
      <c r="A1" s="140"/>
      <c r="B1" s="144" t="s">
        <v>9</v>
      </c>
      <c r="C1" s="145"/>
      <c r="D1" s="146"/>
    </row>
    <row r="2" spans="1:7" ht="15" customHeight="1" thickBot="1" x14ac:dyDescent="0.3">
      <c r="A2" s="141"/>
      <c r="B2" s="147" t="s">
        <v>10</v>
      </c>
      <c r="C2" s="148"/>
      <c r="D2" s="149"/>
    </row>
    <row r="3" spans="1:7" s="3" customFormat="1" ht="24" customHeight="1" thickBot="1" x14ac:dyDescent="0.3">
      <c r="A3" s="142"/>
      <c r="B3" s="150" t="s">
        <v>98</v>
      </c>
      <c r="C3" s="151"/>
      <c r="D3" s="152"/>
      <c r="E3" s="2"/>
      <c r="F3" s="2"/>
      <c r="G3" s="2"/>
    </row>
    <row r="4" spans="1:7" ht="18" customHeight="1" x14ac:dyDescent="0.25">
      <c r="A4" s="141"/>
      <c r="B4" s="153" t="s">
        <v>99</v>
      </c>
      <c r="C4" s="154"/>
      <c r="D4" s="155"/>
    </row>
    <row r="5" spans="1:7" ht="19.5" customHeight="1" thickBot="1" x14ac:dyDescent="0.3">
      <c r="A5" s="143"/>
      <c r="B5" s="156" t="s">
        <v>63</v>
      </c>
      <c r="C5" s="157"/>
      <c r="D5" s="158"/>
    </row>
    <row r="6" spans="1:7" x14ac:dyDescent="0.25">
      <c r="A6" s="4" t="s">
        <v>64</v>
      </c>
      <c r="B6" s="161">
        <v>6.5000000000000006E-3</v>
      </c>
      <c r="C6" s="161"/>
      <c r="D6" s="162"/>
    </row>
    <row r="7" spans="1:7" x14ac:dyDescent="0.25">
      <c r="A7" s="5" t="s">
        <v>65</v>
      </c>
      <c r="B7" s="163">
        <v>0.03</v>
      </c>
      <c r="C7" s="163"/>
      <c r="D7" s="164"/>
    </row>
    <row r="8" spans="1:7" x14ac:dyDescent="0.25">
      <c r="A8" s="5" t="s">
        <v>66</v>
      </c>
      <c r="B8" s="165">
        <v>0.05</v>
      </c>
      <c r="C8" s="165"/>
      <c r="D8" s="166"/>
    </row>
    <row r="9" spans="1:7" x14ac:dyDescent="0.25">
      <c r="A9" s="5" t="s">
        <v>67</v>
      </c>
      <c r="B9" s="167">
        <f>SUM(B6:B8)</f>
        <v>8.6499999999999994E-2</v>
      </c>
      <c r="C9" s="168"/>
      <c r="D9" s="169"/>
    </row>
    <row r="10" spans="1:7" ht="15" customHeight="1" x14ac:dyDescent="0.25">
      <c r="A10" s="170" t="s">
        <v>68</v>
      </c>
      <c r="B10" s="171"/>
      <c r="C10" s="171"/>
      <c r="D10" s="172"/>
    </row>
    <row r="11" spans="1:7" x14ac:dyDescent="0.25">
      <c r="A11" s="5" t="s">
        <v>69</v>
      </c>
      <c r="B11" s="163">
        <v>4.4499999999999998E-2</v>
      </c>
      <c r="C11" s="163"/>
      <c r="D11" s="164"/>
    </row>
    <row r="12" spans="1:7" x14ac:dyDescent="0.25">
      <c r="A12" s="5" t="s">
        <v>70</v>
      </c>
      <c r="B12" s="163">
        <v>1.01E-2</v>
      </c>
      <c r="C12" s="163"/>
      <c r="D12" s="164"/>
    </row>
    <row r="13" spans="1:7" x14ac:dyDescent="0.25">
      <c r="A13" s="5" t="s">
        <v>71</v>
      </c>
      <c r="B13" s="163">
        <v>0.01</v>
      </c>
      <c r="C13" s="163"/>
      <c r="D13" s="164"/>
    </row>
    <row r="14" spans="1:7" hidden="1" x14ac:dyDescent="0.25">
      <c r="A14" s="5" t="s">
        <v>72</v>
      </c>
      <c r="B14" s="163">
        <v>0</v>
      </c>
      <c r="C14" s="163"/>
      <c r="D14" s="164"/>
    </row>
    <row r="15" spans="1:7" x14ac:dyDescent="0.25">
      <c r="A15" s="5" t="s">
        <v>73</v>
      </c>
      <c r="B15" s="163">
        <v>0.01</v>
      </c>
      <c r="C15" s="163"/>
      <c r="D15" s="164"/>
    </row>
    <row r="16" spans="1:7" x14ac:dyDescent="0.25">
      <c r="A16" s="5" t="s">
        <v>74</v>
      </c>
      <c r="B16" s="163">
        <v>6.2E-2</v>
      </c>
      <c r="C16" s="163"/>
      <c r="D16" s="164"/>
    </row>
    <row r="17" spans="1:4" ht="15.75" thickBot="1" x14ac:dyDescent="0.3">
      <c r="A17" s="5"/>
      <c r="B17" s="159">
        <f>SUM(B11:B16)</f>
        <v>0.1366</v>
      </c>
      <c r="C17" s="159"/>
      <c r="D17" s="160"/>
    </row>
    <row r="18" spans="1:4" ht="18.75" thickBot="1" x14ac:dyDescent="0.3">
      <c r="A18" s="6"/>
      <c r="B18" s="173" t="s">
        <v>75</v>
      </c>
      <c r="C18" s="174"/>
      <c r="D18" s="7">
        <f>(((1+B11+B12+B13+B14)*(1+B15)*(1+B16))/(1-B9)-1)</f>
        <v>0.25003968472906402</v>
      </c>
    </row>
    <row r="19" spans="1:4" x14ac:dyDescent="0.25">
      <c r="A19" s="8"/>
      <c r="B19" s="9"/>
      <c r="C19" s="10"/>
      <c r="D19" s="11"/>
    </row>
    <row r="20" spans="1:4" x14ac:dyDescent="0.25">
      <c r="A20" s="175" t="s">
        <v>76</v>
      </c>
      <c r="B20" s="175"/>
      <c r="C20" s="175"/>
      <c r="D20" s="175"/>
    </row>
    <row r="21" spans="1:4" x14ac:dyDescent="0.25">
      <c r="A21" s="12"/>
      <c r="B21" s="12"/>
      <c r="C21" s="12"/>
      <c r="D21" s="12"/>
    </row>
    <row r="22" spans="1:4" ht="15.75" thickBot="1" x14ac:dyDescent="0.3">
      <c r="A22" s="176" t="s">
        <v>77</v>
      </c>
      <c r="B22" s="177" t="s">
        <v>78</v>
      </c>
      <c r="C22" s="177"/>
      <c r="D22" s="178" t="s">
        <v>79</v>
      </c>
    </row>
    <row r="23" spans="1:4" x14ac:dyDescent="0.25">
      <c r="A23" s="176"/>
      <c r="B23" s="180" t="s">
        <v>80</v>
      </c>
      <c r="C23" s="180"/>
      <c r="D23" s="179"/>
    </row>
    <row r="24" spans="1:4" x14ac:dyDescent="0.25">
      <c r="A24" s="180"/>
      <c r="B24" s="180"/>
      <c r="C24" s="180"/>
      <c r="D24" s="180"/>
    </row>
    <row r="25" spans="1:4" x14ac:dyDescent="0.25">
      <c r="A25" s="12" t="s">
        <v>81</v>
      </c>
      <c r="B25" s="12"/>
      <c r="C25" s="12"/>
      <c r="D25" s="12"/>
    </row>
    <row r="26" spans="1:4" x14ac:dyDescent="0.25">
      <c r="A26" s="13" t="s">
        <v>82</v>
      </c>
      <c r="B26" s="181" t="s">
        <v>83</v>
      </c>
      <c r="C26" s="181"/>
      <c r="D26" s="12"/>
    </row>
    <row r="27" spans="1:4" x14ac:dyDescent="0.25">
      <c r="A27" s="13" t="s">
        <v>84</v>
      </c>
      <c r="B27" s="181" t="s">
        <v>85</v>
      </c>
      <c r="C27" s="181"/>
      <c r="D27" s="12"/>
    </row>
    <row r="28" spans="1:4" x14ac:dyDescent="0.25">
      <c r="A28" s="13" t="s">
        <v>86</v>
      </c>
      <c r="B28" s="181" t="s">
        <v>87</v>
      </c>
      <c r="C28" s="181"/>
      <c r="D28" s="12"/>
    </row>
    <row r="29" spans="1:4" hidden="1" x14ac:dyDescent="0.25">
      <c r="A29" s="13" t="s">
        <v>88</v>
      </c>
      <c r="B29" s="181" t="s">
        <v>89</v>
      </c>
      <c r="C29" s="181"/>
      <c r="D29" s="12"/>
    </row>
    <row r="30" spans="1:4" x14ac:dyDescent="0.25">
      <c r="A30" s="13" t="s">
        <v>90</v>
      </c>
      <c r="B30" s="181" t="s">
        <v>91</v>
      </c>
      <c r="C30" s="181"/>
      <c r="D30" s="12"/>
    </row>
    <row r="31" spans="1:4" x14ac:dyDescent="0.25">
      <c r="A31" s="13" t="s">
        <v>92</v>
      </c>
      <c r="B31" s="181" t="s">
        <v>93</v>
      </c>
      <c r="C31" s="181"/>
      <c r="D31" s="12"/>
    </row>
    <row r="32" spans="1:4" x14ac:dyDescent="0.25">
      <c r="A32" s="13" t="s">
        <v>94</v>
      </c>
      <c r="B32" s="8" t="s">
        <v>95</v>
      </c>
      <c r="C32" s="8"/>
      <c r="D32" s="12"/>
    </row>
    <row r="33" spans="1:4" x14ac:dyDescent="0.25">
      <c r="A33" s="8"/>
      <c r="B33" s="180"/>
      <c r="C33" s="180"/>
      <c r="D33" s="11"/>
    </row>
    <row r="37" spans="1:4" x14ac:dyDescent="0.25">
      <c r="A37" s="14"/>
      <c r="B37" s="14" t="s">
        <v>12</v>
      </c>
      <c r="C37" s="14"/>
      <c r="D37" s="14"/>
    </row>
    <row r="38" spans="1:4" x14ac:dyDescent="0.25">
      <c r="A38" s="182" t="s">
        <v>96</v>
      </c>
      <c r="B38" s="182"/>
      <c r="C38" s="182"/>
      <c r="D38" s="182"/>
    </row>
    <row r="39" spans="1:4" ht="15.75" x14ac:dyDescent="0.25">
      <c r="A39" s="14"/>
      <c r="B39" s="15" t="s">
        <v>97</v>
      </c>
      <c r="C39" s="15"/>
      <c r="D39" s="15"/>
    </row>
  </sheetData>
  <mergeCells count="33">
    <mergeCell ref="B31:C31"/>
    <mergeCell ref="B33:C33"/>
    <mergeCell ref="A38:D38"/>
    <mergeCell ref="A24:D24"/>
    <mergeCell ref="B26:C26"/>
    <mergeCell ref="B27:C27"/>
    <mergeCell ref="B28:C28"/>
    <mergeCell ref="B29:C29"/>
    <mergeCell ref="B30:C30"/>
    <mergeCell ref="B18:C18"/>
    <mergeCell ref="A20:D20"/>
    <mergeCell ref="A22:A23"/>
    <mergeCell ref="B22:C22"/>
    <mergeCell ref="D22:D23"/>
    <mergeCell ref="B23:C23"/>
    <mergeCell ref="B17:D17"/>
    <mergeCell ref="B6:D6"/>
    <mergeCell ref="B7:D7"/>
    <mergeCell ref="B8:D8"/>
    <mergeCell ref="B9:D9"/>
    <mergeCell ref="A10:D10"/>
    <mergeCell ref="B11:D11"/>
    <mergeCell ref="B12:D12"/>
    <mergeCell ref="B13:D13"/>
    <mergeCell ref="B14:D14"/>
    <mergeCell ref="B15:D15"/>
    <mergeCell ref="B16:D16"/>
    <mergeCell ref="A1:A5"/>
    <mergeCell ref="B1:D1"/>
    <mergeCell ref="B2:D2"/>
    <mergeCell ref="B3:D3"/>
    <mergeCell ref="B4:D4"/>
    <mergeCell ref="B5:D5"/>
  </mergeCells>
  <pageMargins left="0.25" right="0.25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topLeftCell="A2" zoomScale="124" zoomScaleNormal="124" workbookViewId="0">
      <selection activeCell="J9" sqref="J9"/>
    </sheetView>
  </sheetViews>
  <sheetFormatPr defaultColWidth="11.85546875" defaultRowHeight="11.25" x14ac:dyDescent="0.2"/>
  <cols>
    <col min="1" max="1" width="6.42578125" style="84" customWidth="1"/>
    <col min="2" max="2" width="21.85546875" style="84" customWidth="1"/>
    <col min="3" max="3" width="10.7109375" style="84" customWidth="1"/>
    <col min="4" max="4" width="20.42578125" style="84" customWidth="1"/>
    <col min="5" max="5" width="9.7109375" style="84" customWidth="1"/>
    <col min="6" max="6" width="21.28515625" style="84" customWidth="1"/>
    <col min="7" max="7" width="11.42578125" style="84" customWidth="1"/>
    <col min="8" max="8" width="12.5703125" style="84" customWidth="1"/>
    <col min="9" max="9" width="11.85546875" style="84"/>
    <col min="10" max="10" width="11.85546875" style="84" customWidth="1"/>
    <col min="11" max="16384" width="11.85546875" style="84"/>
  </cols>
  <sheetData>
    <row r="1" spans="1:9" ht="15" customHeight="1" x14ac:dyDescent="0.2">
      <c r="A1" s="183"/>
      <c r="B1" s="183"/>
      <c r="C1" s="83"/>
      <c r="D1" s="184" t="s">
        <v>42</v>
      </c>
      <c r="E1" s="184"/>
      <c r="F1" s="184"/>
      <c r="G1" s="184"/>
      <c r="H1" s="184"/>
    </row>
    <row r="2" spans="1:9" ht="12" customHeight="1" x14ac:dyDescent="0.2">
      <c r="A2" s="183"/>
      <c r="B2" s="183"/>
      <c r="C2" s="83"/>
      <c r="D2" s="184"/>
      <c r="E2" s="184"/>
      <c r="F2" s="184"/>
      <c r="G2" s="184"/>
      <c r="H2" s="184"/>
    </row>
    <row r="3" spans="1:9" ht="12" customHeight="1" x14ac:dyDescent="0.2">
      <c r="A3" s="183"/>
      <c r="B3" s="183"/>
      <c r="C3" s="83"/>
      <c r="D3" s="184"/>
      <c r="E3" s="184"/>
      <c r="F3" s="184"/>
      <c r="G3" s="184"/>
      <c r="H3" s="184"/>
    </row>
    <row r="4" spans="1:9" x14ac:dyDescent="0.2">
      <c r="A4" s="183"/>
      <c r="B4" s="183"/>
      <c r="C4" s="83"/>
      <c r="D4" s="184"/>
      <c r="E4" s="184"/>
      <c r="F4" s="184"/>
      <c r="G4" s="184"/>
      <c r="H4" s="184"/>
    </row>
    <row r="5" spans="1:9" x14ac:dyDescent="0.2">
      <c r="A5" s="183"/>
      <c r="B5" s="183"/>
      <c r="C5" s="83"/>
      <c r="D5" s="184"/>
      <c r="E5" s="184"/>
      <c r="F5" s="184"/>
      <c r="G5" s="184"/>
      <c r="H5" s="184"/>
    </row>
    <row r="6" spans="1:9" ht="15" customHeight="1" x14ac:dyDescent="0.2">
      <c r="A6" s="185" t="s">
        <v>194</v>
      </c>
      <c r="B6" s="186"/>
      <c r="C6" s="186"/>
      <c r="D6" s="187" t="s">
        <v>156</v>
      </c>
      <c r="E6" s="188"/>
      <c r="F6" s="85"/>
      <c r="G6" s="191" t="s">
        <v>157</v>
      </c>
      <c r="H6" s="191"/>
    </row>
    <row r="7" spans="1:9" ht="48" customHeight="1" x14ac:dyDescent="0.2">
      <c r="A7" s="186"/>
      <c r="B7" s="186"/>
      <c r="C7" s="186"/>
      <c r="D7" s="189"/>
      <c r="E7" s="190"/>
      <c r="F7" s="85"/>
      <c r="G7" s="191"/>
      <c r="H7" s="191"/>
    </row>
    <row r="8" spans="1:9" ht="14.25" customHeight="1" x14ac:dyDescent="0.2">
      <c r="A8" s="196" t="s">
        <v>53</v>
      </c>
      <c r="B8" s="197"/>
      <c r="C8" s="198"/>
      <c r="E8" s="86"/>
      <c r="F8" s="199" t="s">
        <v>47</v>
      </c>
      <c r="G8" s="200"/>
      <c r="H8" s="201"/>
    </row>
    <row r="9" spans="1:9" ht="15.75" customHeight="1" x14ac:dyDescent="0.2">
      <c r="A9" s="202" t="s">
        <v>155</v>
      </c>
      <c r="B9" s="203"/>
      <c r="C9" s="204"/>
      <c r="E9" s="86"/>
      <c r="F9" s="205" t="s">
        <v>144</v>
      </c>
      <c r="G9" s="206"/>
      <c r="H9" s="207"/>
    </row>
    <row r="10" spans="1:9" ht="25.5" customHeight="1" x14ac:dyDescent="0.2">
      <c r="A10" s="87"/>
      <c r="B10" s="87"/>
      <c r="C10" s="87"/>
      <c r="E10" s="86"/>
      <c r="F10" s="208" t="s">
        <v>195</v>
      </c>
      <c r="G10" s="209"/>
      <c r="H10" s="210"/>
    </row>
    <row r="11" spans="1:9" ht="11.25" customHeight="1" x14ac:dyDescent="0.2">
      <c r="A11" s="88"/>
      <c r="B11" s="88"/>
      <c r="C11" s="88"/>
      <c r="E11" s="89"/>
    </row>
    <row r="12" spans="1:9" x14ac:dyDescent="0.2">
      <c r="A12" s="211" t="s">
        <v>3</v>
      </c>
      <c r="B12" s="214" t="s">
        <v>48</v>
      </c>
      <c r="C12" s="214" t="s">
        <v>54</v>
      </c>
      <c r="D12" s="217" t="s">
        <v>49</v>
      </c>
      <c r="E12" s="218"/>
      <c r="F12" s="217" t="s">
        <v>50</v>
      </c>
      <c r="G12" s="219"/>
      <c r="H12" s="90" t="s">
        <v>8</v>
      </c>
    </row>
    <row r="13" spans="1:9" ht="16.5" customHeight="1" x14ac:dyDescent="0.2">
      <c r="A13" s="212"/>
      <c r="B13" s="215"/>
      <c r="C13" s="215"/>
      <c r="D13" s="217" t="s">
        <v>197</v>
      </c>
      <c r="E13" s="218"/>
      <c r="F13" s="217" t="s">
        <v>197</v>
      </c>
      <c r="G13" s="218"/>
      <c r="H13" s="192" t="s">
        <v>8</v>
      </c>
    </row>
    <row r="14" spans="1:9" ht="36" customHeight="1" x14ac:dyDescent="0.2">
      <c r="A14" s="213"/>
      <c r="B14" s="216"/>
      <c r="C14" s="216"/>
      <c r="D14" s="91" t="s">
        <v>145</v>
      </c>
      <c r="E14" s="109" t="s">
        <v>196</v>
      </c>
      <c r="F14" s="91" t="s">
        <v>146</v>
      </c>
      <c r="G14" s="109" t="s">
        <v>198</v>
      </c>
      <c r="H14" s="192"/>
    </row>
    <row r="15" spans="1:9" s="95" customFormat="1" ht="16.5" customHeight="1" x14ac:dyDescent="0.2">
      <c r="A15" s="92" t="s">
        <v>43</v>
      </c>
      <c r="B15" s="93" t="s">
        <v>193</v>
      </c>
      <c r="C15" s="94" t="s">
        <v>16</v>
      </c>
      <c r="D15" s="224">
        <v>3</v>
      </c>
      <c r="E15" s="225"/>
      <c r="F15" s="195"/>
      <c r="G15" s="195"/>
      <c r="H15" s="110">
        <v>3</v>
      </c>
    </row>
    <row r="16" spans="1:9" s="95" customFormat="1" ht="12" x14ac:dyDescent="0.2">
      <c r="A16" s="93"/>
      <c r="B16" s="93"/>
      <c r="C16" s="94" t="s">
        <v>55</v>
      </c>
      <c r="D16" s="220">
        <v>2255.25</v>
      </c>
      <c r="E16" s="221"/>
      <c r="F16" s="195"/>
      <c r="G16" s="195"/>
      <c r="H16" s="111">
        <v>2255.25</v>
      </c>
      <c r="I16" s="96"/>
    </row>
    <row r="17" spans="1:9" s="108" customFormat="1" ht="14.25" customHeight="1" x14ac:dyDescent="0.25">
      <c r="A17" s="92" t="s">
        <v>22</v>
      </c>
      <c r="B17" s="93" t="s">
        <v>158</v>
      </c>
      <c r="C17" s="94" t="s">
        <v>16</v>
      </c>
      <c r="D17" s="193">
        <v>2320</v>
      </c>
      <c r="E17" s="194"/>
      <c r="F17" s="195"/>
      <c r="G17" s="195"/>
      <c r="H17" s="110">
        <v>2320</v>
      </c>
    </row>
    <row r="18" spans="1:9" s="95" customFormat="1" ht="12" x14ac:dyDescent="0.2">
      <c r="A18" s="93"/>
      <c r="B18" s="93"/>
      <c r="C18" s="94" t="s">
        <v>55</v>
      </c>
      <c r="D18" s="220">
        <v>39034</v>
      </c>
      <c r="E18" s="221"/>
      <c r="F18" s="195"/>
      <c r="G18" s="195"/>
      <c r="H18" s="111">
        <v>39034</v>
      </c>
      <c r="I18" s="96"/>
    </row>
    <row r="19" spans="1:9" s="95" customFormat="1" ht="12.75" customHeight="1" x14ac:dyDescent="0.2">
      <c r="A19" s="92" t="s">
        <v>25</v>
      </c>
      <c r="B19" s="93" t="s">
        <v>159</v>
      </c>
      <c r="C19" s="94" t="s">
        <v>17</v>
      </c>
      <c r="D19" s="222">
        <v>5</v>
      </c>
      <c r="E19" s="223"/>
      <c r="F19" s="195"/>
      <c r="G19" s="195"/>
      <c r="H19" s="110">
        <v>5</v>
      </c>
    </row>
    <row r="20" spans="1:9" s="95" customFormat="1" ht="12.75" customHeight="1" x14ac:dyDescent="0.2">
      <c r="A20" s="93"/>
      <c r="B20" s="93"/>
      <c r="C20" s="94" t="s">
        <v>55</v>
      </c>
      <c r="D20" s="220">
        <v>1325.61</v>
      </c>
      <c r="E20" s="221"/>
      <c r="F20" s="195"/>
      <c r="G20" s="195"/>
      <c r="H20" s="111">
        <v>1325.61</v>
      </c>
    </row>
    <row r="21" spans="1:9" s="95" customFormat="1" ht="19.5" customHeight="1" x14ac:dyDescent="0.2">
      <c r="A21" s="92" t="s">
        <v>34</v>
      </c>
      <c r="B21" s="93" t="s">
        <v>160</v>
      </c>
      <c r="C21" s="94" t="s">
        <v>16</v>
      </c>
      <c r="D21" s="222">
        <v>2944</v>
      </c>
      <c r="E21" s="223"/>
      <c r="F21" s="195"/>
      <c r="G21" s="195"/>
      <c r="H21" s="110">
        <v>2944</v>
      </c>
    </row>
    <row r="22" spans="1:9" s="95" customFormat="1" ht="12.75" customHeight="1" x14ac:dyDescent="0.2">
      <c r="A22" s="93"/>
      <c r="B22" s="93"/>
      <c r="C22" s="94" t="s">
        <v>55</v>
      </c>
      <c r="D22" s="220">
        <v>57628.800000000003</v>
      </c>
      <c r="E22" s="221"/>
      <c r="F22" s="195"/>
      <c r="G22" s="195"/>
      <c r="H22" s="111">
        <v>57628.800000000003</v>
      </c>
    </row>
    <row r="23" spans="1:9" s="95" customFormat="1" ht="22.5" x14ac:dyDescent="0.2">
      <c r="A23" s="92" t="s">
        <v>56</v>
      </c>
      <c r="B23" s="93" t="s">
        <v>161</v>
      </c>
      <c r="C23" s="94" t="s">
        <v>17</v>
      </c>
      <c r="D23" s="222">
        <v>441.6</v>
      </c>
      <c r="E23" s="223"/>
      <c r="F23" s="195"/>
      <c r="G23" s="195"/>
      <c r="H23" s="110">
        <v>441.6</v>
      </c>
    </row>
    <row r="24" spans="1:9" s="95" customFormat="1" ht="15" customHeight="1" x14ac:dyDescent="0.2">
      <c r="A24" s="93"/>
      <c r="B24" s="93"/>
      <c r="C24" s="94" t="s">
        <v>55</v>
      </c>
      <c r="D24" s="220">
        <v>89213.36</v>
      </c>
      <c r="E24" s="221"/>
      <c r="F24" s="195"/>
      <c r="G24" s="195"/>
      <c r="H24" s="111">
        <v>89213.36</v>
      </c>
    </row>
    <row r="25" spans="1:9" s="95" customFormat="1" ht="23.25" customHeight="1" x14ac:dyDescent="0.2">
      <c r="A25" s="92" t="s">
        <v>57</v>
      </c>
      <c r="B25" s="93" t="s">
        <v>162</v>
      </c>
      <c r="C25" s="94" t="s">
        <v>16</v>
      </c>
      <c r="D25" s="222">
        <v>624</v>
      </c>
      <c r="E25" s="223"/>
      <c r="F25" s="195"/>
      <c r="G25" s="195"/>
      <c r="H25" s="110">
        <v>624</v>
      </c>
    </row>
    <row r="26" spans="1:9" s="95" customFormat="1" ht="14.25" customHeight="1" x14ac:dyDescent="0.2">
      <c r="A26" s="93"/>
      <c r="B26" s="93"/>
      <c r="C26" s="94" t="s">
        <v>55</v>
      </c>
      <c r="D26" s="220">
        <v>14305.2</v>
      </c>
      <c r="E26" s="221"/>
      <c r="F26" s="195"/>
      <c r="G26" s="195"/>
      <c r="H26" s="111">
        <v>14305.2</v>
      </c>
    </row>
    <row r="27" spans="1:9" s="95" customFormat="1" ht="24" customHeight="1" x14ac:dyDescent="0.2">
      <c r="A27" s="92" t="s">
        <v>59</v>
      </c>
      <c r="B27" s="97" t="s">
        <v>163</v>
      </c>
      <c r="C27" s="94" t="s">
        <v>17</v>
      </c>
      <c r="D27" s="222">
        <v>510</v>
      </c>
      <c r="E27" s="223"/>
      <c r="F27" s="195"/>
      <c r="G27" s="195"/>
      <c r="H27" s="110">
        <v>510</v>
      </c>
    </row>
    <row r="28" spans="1:9" s="95" customFormat="1" ht="15" customHeight="1" x14ac:dyDescent="0.2">
      <c r="A28" s="93"/>
      <c r="B28" s="98"/>
      <c r="C28" s="99" t="s">
        <v>55</v>
      </c>
      <c r="D28" s="220">
        <v>18965.63</v>
      </c>
      <c r="E28" s="221"/>
      <c r="F28" s="226"/>
      <c r="G28" s="226"/>
      <c r="H28" s="111">
        <v>18965.63</v>
      </c>
    </row>
    <row r="29" spans="1:9" s="95" customFormat="1" ht="12" x14ac:dyDescent="0.2">
      <c r="A29" s="92" t="s">
        <v>60</v>
      </c>
      <c r="B29" s="97" t="s">
        <v>164</v>
      </c>
      <c r="C29" s="94" t="s">
        <v>19</v>
      </c>
      <c r="D29" s="222">
        <v>170</v>
      </c>
      <c r="E29" s="223"/>
      <c r="F29" s="195"/>
      <c r="G29" s="195"/>
      <c r="H29" s="112">
        <v>170</v>
      </c>
      <c r="I29" s="96"/>
    </row>
    <row r="30" spans="1:9" s="95" customFormat="1" ht="13.5" customHeight="1" x14ac:dyDescent="0.2">
      <c r="A30" s="97"/>
      <c r="C30" s="99" t="s">
        <v>55</v>
      </c>
      <c r="D30" s="227">
        <v>16326.37</v>
      </c>
      <c r="E30" s="228"/>
      <c r="F30" s="195"/>
      <c r="G30" s="195"/>
      <c r="H30" s="110">
        <v>16326.37</v>
      </c>
      <c r="I30" s="100"/>
    </row>
    <row r="31" spans="1:9" s="95" customFormat="1" ht="12" x14ac:dyDescent="0.2">
      <c r="A31" s="101" t="s">
        <v>61</v>
      </c>
      <c r="B31" s="97" t="s">
        <v>165</v>
      </c>
      <c r="C31" s="94" t="s">
        <v>16</v>
      </c>
      <c r="D31" s="222">
        <v>100</v>
      </c>
      <c r="E31" s="223"/>
      <c r="F31" s="222"/>
      <c r="G31" s="223"/>
      <c r="H31" s="110">
        <v>100</v>
      </c>
    </row>
    <row r="32" spans="1:9" s="95" customFormat="1" ht="12" x14ac:dyDescent="0.2">
      <c r="A32" s="93"/>
      <c r="C32" s="94" t="s">
        <v>55</v>
      </c>
      <c r="D32" s="220">
        <v>2422.5</v>
      </c>
      <c r="E32" s="221"/>
      <c r="F32" s="220"/>
      <c r="G32" s="221"/>
      <c r="H32" s="110">
        <v>2422.5</v>
      </c>
      <c r="I32" s="96"/>
    </row>
    <row r="33" spans="1:9" s="95" customFormat="1" ht="12" x14ac:dyDescent="0.2">
      <c r="A33" s="92" t="s">
        <v>62</v>
      </c>
      <c r="B33" s="97" t="s">
        <v>147</v>
      </c>
      <c r="C33" s="99" t="s">
        <v>58</v>
      </c>
      <c r="D33" s="222">
        <v>2</v>
      </c>
      <c r="E33" s="223"/>
      <c r="F33" s="222"/>
      <c r="G33" s="223"/>
      <c r="H33" s="110">
        <v>2</v>
      </c>
    </row>
    <row r="34" spans="1:9" s="95" customFormat="1" ht="12" x14ac:dyDescent="0.2">
      <c r="A34" s="97"/>
      <c r="B34" s="98"/>
      <c r="C34" s="99" t="s">
        <v>55</v>
      </c>
      <c r="D34" s="220">
        <v>10028.75</v>
      </c>
      <c r="E34" s="221"/>
      <c r="F34" s="220"/>
      <c r="G34" s="221"/>
      <c r="H34" s="111">
        <v>10028.75</v>
      </c>
    </row>
    <row r="35" spans="1:9" s="95" customFormat="1" ht="12" x14ac:dyDescent="0.2">
      <c r="A35" s="101" t="s">
        <v>148</v>
      </c>
      <c r="B35" s="97" t="s">
        <v>186</v>
      </c>
      <c r="C35" s="99" t="s">
        <v>58</v>
      </c>
      <c r="D35" s="222">
        <v>2</v>
      </c>
      <c r="E35" s="223"/>
      <c r="F35" s="113"/>
      <c r="G35" s="114"/>
      <c r="H35" s="111">
        <v>2</v>
      </c>
    </row>
    <row r="36" spans="1:9" s="95" customFormat="1" ht="12" x14ac:dyDescent="0.2">
      <c r="B36" s="98"/>
      <c r="C36" s="99" t="s">
        <v>55</v>
      </c>
      <c r="D36" s="220">
        <v>11258.35</v>
      </c>
      <c r="E36" s="221"/>
      <c r="F36" s="113"/>
      <c r="G36" s="114"/>
      <c r="H36" s="111">
        <v>11258.35</v>
      </c>
    </row>
    <row r="37" spans="1:9" s="95" customFormat="1" ht="12" x14ac:dyDescent="0.2">
      <c r="A37" s="92" t="s">
        <v>150</v>
      </c>
      <c r="B37" s="93" t="s">
        <v>149</v>
      </c>
      <c r="C37" s="94" t="s">
        <v>19</v>
      </c>
      <c r="D37" s="222">
        <v>71</v>
      </c>
      <c r="E37" s="223"/>
      <c r="F37" s="222"/>
      <c r="G37" s="223"/>
      <c r="H37" s="110">
        <v>71</v>
      </c>
      <c r="I37" s="96"/>
    </row>
    <row r="38" spans="1:9" s="95" customFormat="1" ht="12" x14ac:dyDescent="0.2">
      <c r="A38" s="93"/>
      <c r="B38" s="98"/>
      <c r="C38" s="94" t="s">
        <v>55</v>
      </c>
      <c r="D38" s="220">
        <v>9933.7900000000009</v>
      </c>
      <c r="E38" s="221"/>
      <c r="F38" s="220"/>
      <c r="G38" s="221"/>
      <c r="H38" s="111">
        <v>9933.7900000000009</v>
      </c>
      <c r="I38" s="100"/>
    </row>
    <row r="39" spans="1:9" s="95" customFormat="1" ht="22.5" x14ac:dyDescent="0.2">
      <c r="A39" s="101" t="s">
        <v>151</v>
      </c>
      <c r="B39" s="93" t="s">
        <v>166</v>
      </c>
      <c r="C39" s="94" t="s">
        <v>19</v>
      </c>
      <c r="D39" s="222">
        <v>30</v>
      </c>
      <c r="E39" s="223"/>
      <c r="F39" s="222"/>
      <c r="G39" s="223"/>
      <c r="H39" s="110">
        <v>30</v>
      </c>
      <c r="I39" s="96"/>
    </row>
    <row r="40" spans="1:9" s="95" customFormat="1" ht="12" x14ac:dyDescent="0.2">
      <c r="A40" s="97"/>
      <c r="B40" s="93"/>
      <c r="C40" s="94" t="s">
        <v>55</v>
      </c>
      <c r="D40" s="220">
        <v>3540</v>
      </c>
      <c r="E40" s="221"/>
      <c r="F40" s="220"/>
      <c r="G40" s="221"/>
      <c r="H40" s="111">
        <v>3540</v>
      </c>
      <c r="I40" s="100"/>
    </row>
    <row r="41" spans="1:9" s="95" customFormat="1" ht="12" x14ac:dyDescent="0.2">
      <c r="A41" s="102" t="s">
        <v>152</v>
      </c>
      <c r="B41" s="93" t="s">
        <v>167</v>
      </c>
      <c r="C41" s="94" t="s">
        <v>17</v>
      </c>
      <c r="D41" s="222">
        <v>8.58</v>
      </c>
      <c r="E41" s="223"/>
      <c r="F41" s="222"/>
      <c r="G41" s="223"/>
      <c r="H41" s="110">
        <v>8.58</v>
      </c>
    </row>
    <row r="42" spans="1:9" s="95" customFormat="1" ht="12" x14ac:dyDescent="0.2">
      <c r="A42" s="97"/>
      <c r="B42" s="97"/>
      <c r="C42" s="99" t="s">
        <v>55</v>
      </c>
      <c r="D42" s="220">
        <v>10448.84</v>
      </c>
      <c r="E42" s="221"/>
      <c r="F42" s="220"/>
      <c r="G42" s="221"/>
      <c r="H42" s="111">
        <v>10448.84</v>
      </c>
    </row>
    <row r="43" spans="1:9" s="95" customFormat="1" ht="12" x14ac:dyDescent="0.2">
      <c r="A43" s="102" t="s">
        <v>187</v>
      </c>
      <c r="B43" s="97" t="s">
        <v>168</v>
      </c>
      <c r="C43" s="99" t="s">
        <v>16</v>
      </c>
      <c r="D43" s="222">
        <v>44</v>
      </c>
      <c r="E43" s="223"/>
      <c r="F43" s="222">
        <v>2900</v>
      </c>
      <c r="G43" s="223"/>
      <c r="H43" s="110">
        <f>F43+D43</f>
        <v>2944</v>
      </c>
      <c r="I43" s="96"/>
    </row>
    <row r="44" spans="1:9" s="95" customFormat="1" ht="12" x14ac:dyDescent="0.2">
      <c r="B44" s="97"/>
      <c r="C44" s="99" t="s">
        <v>55</v>
      </c>
      <c r="D44" s="220">
        <v>30000</v>
      </c>
      <c r="E44" s="221"/>
      <c r="F44" s="220">
        <v>249045.2</v>
      </c>
      <c r="G44" s="221"/>
      <c r="H44" s="111">
        <f>F44+D44</f>
        <v>279045.2</v>
      </c>
      <c r="I44" s="96"/>
    </row>
    <row r="45" spans="1:9" s="95" customFormat="1" ht="12" x14ac:dyDescent="0.2">
      <c r="A45" s="102" t="s">
        <v>188</v>
      </c>
      <c r="B45" s="97" t="s">
        <v>189</v>
      </c>
      <c r="C45" s="99" t="s">
        <v>16</v>
      </c>
      <c r="D45" s="222">
        <v>0</v>
      </c>
      <c r="E45" s="223"/>
      <c r="F45" s="222">
        <v>64</v>
      </c>
      <c r="G45" s="223"/>
      <c r="H45" s="110">
        <v>64</v>
      </c>
    </row>
    <row r="46" spans="1:9" s="95" customFormat="1" ht="12" x14ac:dyDescent="0.2">
      <c r="A46" s="97"/>
      <c r="B46" s="97"/>
      <c r="C46" s="99" t="s">
        <v>55</v>
      </c>
      <c r="D46" s="220">
        <v>0</v>
      </c>
      <c r="E46" s="221"/>
      <c r="F46" s="220">
        <v>15949.55</v>
      </c>
      <c r="G46" s="221"/>
      <c r="H46" s="111">
        <v>15949.55</v>
      </c>
      <c r="I46" s="96"/>
    </row>
    <row r="47" spans="1:9" ht="10.5" customHeight="1" x14ac:dyDescent="0.2">
      <c r="A47" s="237"/>
      <c r="B47" s="238"/>
      <c r="C47" s="238"/>
      <c r="D47" s="238"/>
      <c r="E47" s="238"/>
      <c r="F47" s="238"/>
      <c r="G47" s="238"/>
      <c r="H47" s="239"/>
    </row>
    <row r="48" spans="1:9" ht="12.75" customHeight="1" x14ac:dyDescent="0.2">
      <c r="A48" s="229" t="s">
        <v>51</v>
      </c>
      <c r="B48" s="230"/>
      <c r="C48" s="231"/>
      <c r="D48" s="240">
        <v>300000</v>
      </c>
      <c r="E48" s="241"/>
      <c r="F48" s="242">
        <v>200000</v>
      </c>
      <c r="G48" s="242"/>
      <c r="H48" s="81">
        <f>F48+D48</f>
        <v>500000</v>
      </c>
    </row>
    <row r="49" spans="1:8" ht="12.75" customHeight="1" x14ac:dyDescent="0.2">
      <c r="A49" s="229" t="s">
        <v>52</v>
      </c>
      <c r="B49" s="230"/>
      <c r="C49" s="231"/>
      <c r="D49" s="232">
        <v>16686.45</v>
      </c>
      <c r="E49" s="233"/>
      <c r="F49" s="234">
        <v>64994.75</v>
      </c>
      <c r="G49" s="234"/>
      <c r="H49" s="81">
        <f>F49+D49</f>
        <v>81681.2</v>
      </c>
    </row>
    <row r="50" spans="1:8" ht="12.75" customHeight="1" x14ac:dyDescent="0.2">
      <c r="A50" s="243" t="s">
        <v>8</v>
      </c>
      <c r="B50" s="244"/>
      <c r="C50" s="245"/>
      <c r="D50" s="232">
        <f>D49+D48</f>
        <v>316686.45</v>
      </c>
      <c r="E50" s="233"/>
      <c r="F50" s="234">
        <f>F49+F48</f>
        <v>264994.75</v>
      </c>
      <c r="G50" s="234"/>
      <c r="H50" s="81">
        <f>H49+H48</f>
        <v>581681.19999999995</v>
      </c>
    </row>
    <row r="51" spans="1:8" x14ac:dyDescent="0.2">
      <c r="D51" s="103"/>
      <c r="G51" s="103"/>
    </row>
    <row r="52" spans="1:8" x14ac:dyDescent="0.2">
      <c r="D52" s="104"/>
      <c r="E52" s="104"/>
      <c r="F52" s="104"/>
      <c r="G52" s="104"/>
    </row>
    <row r="56" spans="1:8" x14ac:dyDescent="0.2">
      <c r="A56" s="235" t="s">
        <v>153</v>
      </c>
      <c r="B56" s="235"/>
      <c r="C56" s="235"/>
    </row>
    <row r="57" spans="1:8" x14ac:dyDescent="0.2">
      <c r="A57" s="235" t="s">
        <v>12</v>
      </c>
      <c r="B57" s="235"/>
      <c r="D57" s="236" t="s">
        <v>154</v>
      </c>
      <c r="E57" s="236"/>
    </row>
    <row r="58" spans="1:8" x14ac:dyDescent="0.2">
      <c r="A58" s="235" t="s">
        <v>13</v>
      </c>
      <c r="B58" s="235"/>
      <c r="D58" s="236" t="s">
        <v>169</v>
      </c>
      <c r="E58" s="236"/>
    </row>
    <row r="60" spans="1:8" ht="15.75" customHeight="1" x14ac:dyDescent="0.2"/>
    <row r="61" spans="1:8" ht="13.5" customHeight="1" x14ac:dyDescent="0.2"/>
    <row r="62" spans="1:8" ht="14.25" customHeight="1" x14ac:dyDescent="0.2">
      <c r="F62" s="105"/>
      <c r="G62" s="105"/>
    </row>
    <row r="65" spans="2:8" x14ac:dyDescent="0.2">
      <c r="D65" s="106"/>
    </row>
    <row r="68" spans="2:8" x14ac:dyDescent="0.2">
      <c r="B68" s="107"/>
      <c r="C68" s="107"/>
      <c r="D68" s="107"/>
      <c r="E68" s="107"/>
      <c r="F68" s="107"/>
      <c r="G68" s="107"/>
      <c r="H68" s="107"/>
    </row>
    <row r="69" spans="2:8" x14ac:dyDescent="0.2">
      <c r="B69" s="107"/>
      <c r="C69" s="107"/>
      <c r="D69" s="107"/>
      <c r="E69" s="107"/>
      <c r="F69" s="107"/>
      <c r="G69" s="107"/>
      <c r="H69" s="107"/>
    </row>
  </sheetData>
  <mergeCells count="95">
    <mergeCell ref="A57:B57"/>
    <mergeCell ref="D57:E57"/>
    <mergeCell ref="A58:B58"/>
    <mergeCell ref="D58:E58"/>
    <mergeCell ref="A47:H47"/>
    <mergeCell ref="A48:C48"/>
    <mergeCell ref="D48:E48"/>
    <mergeCell ref="F48:G48"/>
    <mergeCell ref="A56:C56"/>
    <mergeCell ref="A50:C50"/>
    <mergeCell ref="D50:E50"/>
    <mergeCell ref="F50:G50"/>
    <mergeCell ref="F45:G45"/>
    <mergeCell ref="D42:E42"/>
    <mergeCell ref="F42:G42"/>
    <mergeCell ref="D43:E43"/>
    <mergeCell ref="F43:G43"/>
    <mergeCell ref="D44:E44"/>
    <mergeCell ref="F44:G44"/>
    <mergeCell ref="D45:E45"/>
    <mergeCell ref="D46:E46"/>
    <mergeCell ref="A49:C49"/>
    <mergeCell ref="D49:E49"/>
    <mergeCell ref="F49:G49"/>
    <mergeCell ref="F46:G46"/>
    <mergeCell ref="D41:E41"/>
    <mergeCell ref="F41:G41"/>
    <mergeCell ref="D38:E38"/>
    <mergeCell ref="F38:G38"/>
    <mergeCell ref="D39:E39"/>
    <mergeCell ref="F39:G39"/>
    <mergeCell ref="D37:E37"/>
    <mergeCell ref="F37:G37"/>
    <mergeCell ref="D34:E34"/>
    <mergeCell ref="F34:G34"/>
    <mergeCell ref="D40:E40"/>
    <mergeCell ref="F40:G40"/>
    <mergeCell ref="D35:E35"/>
    <mergeCell ref="D36:E36"/>
    <mergeCell ref="F32:G32"/>
    <mergeCell ref="F33:G33"/>
    <mergeCell ref="D32:E32"/>
    <mergeCell ref="F30:G30"/>
    <mergeCell ref="D33:E33"/>
    <mergeCell ref="F31:G31"/>
    <mergeCell ref="D30:E30"/>
    <mergeCell ref="D31:E31"/>
    <mergeCell ref="D29:E29"/>
    <mergeCell ref="F28:G28"/>
    <mergeCell ref="D28:E28"/>
    <mergeCell ref="F29:G29"/>
    <mergeCell ref="D27:E27"/>
    <mergeCell ref="F27:G27"/>
    <mergeCell ref="D26:E26"/>
    <mergeCell ref="F26:G26"/>
    <mergeCell ref="D24:E24"/>
    <mergeCell ref="F24:G24"/>
    <mergeCell ref="D25:E25"/>
    <mergeCell ref="F25:G25"/>
    <mergeCell ref="D22:E22"/>
    <mergeCell ref="F22:G22"/>
    <mergeCell ref="D23:E23"/>
    <mergeCell ref="F23:G23"/>
    <mergeCell ref="D20:E20"/>
    <mergeCell ref="F20:G20"/>
    <mergeCell ref="D21:E21"/>
    <mergeCell ref="F21:G21"/>
    <mergeCell ref="D18:E18"/>
    <mergeCell ref="F18:G18"/>
    <mergeCell ref="D19:E19"/>
    <mergeCell ref="F19:G19"/>
    <mergeCell ref="D13:E13"/>
    <mergeCell ref="F13:G13"/>
    <mergeCell ref="D15:E15"/>
    <mergeCell ref="F15:G15"/>
    <mergeCell ref="D16:E16"/>
    <mergeCell ref="F16:G16"/>
    <mergeCell ref="H13:H14"/>
    <mergeCell ref="D17:E17"/>
    <mergeCell ref="F17:G17"/>
    <mergeCell ref="A8:C8"/>
    <mergeCell ref="F8:H8"/>
    <mergeCell ref="A9:C9"/>
    <mergeCell ref="F9:H9"/>
    <mergeCell ref="F10:H10"/>
    <mergeCell ref="A12:A14"/>
    <mergeCell ref="B12:B14"/>
    <mergeCell ref="C12:C14"/>
    <mergeCell ref="D12:E12"/>
    <mergeCell ref="F12:G12"/>
    <mergeCell ref="A1:B5"/>
    <mergeCell ref="D1:H5"/>
    <mergeCell ref="A6:C7"/>
    <mergeCell ref="D6:E7"/>
    <mergeCell ref="G6:H7"/>
  </mergeCells>
  <printOptions horizontalCentered="1" verticalCentered="1"/>
  <pageMargins left="0.11811023622047245" right="0.11811023622047245" top="0.59055118110236227" bottom="0.39370078740157483" header="0.31496062992125984" footer="0.31496062992125984"/>
  <pageSetup paperSize="9" scale="8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BDI</vt:lpstr>
      <vt:lpstr>CRONOGRAMA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2021-04-07T13:01:39Z</cp:lastPrinted>
  <dcterms:created xsi:type="dcterms:W3CDTF">2017-05-03T14:02:09Z</dcterms:created>
  <dcterms:modified xsi:type="dcterms:W3CDTF">2021-09-03T14:20:54Z</dcterms:modified>
</cp:coreProperties>
</file>